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0"/>
  </bookViews>
  <sheets>
    <sheet name="noviny" sheetId="1" r:id="rId1"/>
    <sheet name="časopisy" sheetId="2" r:id="rId2"/>
  </sheets>
  <definedNames>
    <definedName name="_xlnm.Print_Area" localSheetId="1">'časopisy'!$A$2:$H$214</definedName>
    <definedName name="_xlnm.Print_Area" localSheetId="0">'noviny'!$A$1:$O$229</definedName>
  </definedNames>
  <calcPr fullCalcOnLoad="1"/>
</workbook>
</file>

<file path=xl/comments1.xml><?xml version="1.0" encoding="utf-8"?>
<comments xmlns="http://schemas.openxmlformats.org/spreadsheetml/2006/main">
  <authors>
    <author>Admin</author>
  </authors>
  <commentList>
    <comment ref="A37" authorId="0">
      <text>
        <r>
          <rPr>
            <b/>
            <sz val="8"/>
            <rFont val="Tahoma"/>
            <family val="0"/>
          </rPr>
          <t>Kateřina Mandíková:</t>
        </r>
        <r>
          <rPr>
            <sz val="8"/>
            <rFont val="Tahoma"/>
            <family val="0"/>
          </rPr>
          <t xml:space="preserve">
změněno na základě rozšíření ověřovaných služeb.</t>
        </r>
      </text>
    </comment>
  </commentList>
</comments>
</file>

<file path=xl/comments2.xml><?xml version="1.0" encoding="utf-8"?>
<comments xmlns="http://schemas.openxmlformats.org/spreadsheetml/2006/main">
  <authors>
    <author>Admin</author>
  </authors>
  <commentList>
    <comment ref="F203" authorId="0">
      <text>
        <r>
          <rPr>
            <b/>
            <sz val="8"/>
            <rFont val="Tahoma"/>
            <family val="0"/>
          </rPr>
          <t>Kateřina Mandíková:</t>
        </r>
        <r>
          <rPr>
            <sz val="8"/>
            <rFont val="Tahoma"/>
            <family val="0"/>
          </rPr>
          <t xml:space="preserve">
dodatečné zveřejnění na základě hlášení ze dne 16.3.2004.</t>
        </r>
      </text>
    </comment>
  </commentList>
</comments>
</file>

<file path=xl/sharedStrings.xml><?xml version="1.0" encoding="utf-8"?>
<sst xmlns="http://schemas.openxmlformats.org/spreadsheetml/2006/main" count="794" uniqueCount="280">
  <si>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</si>
  <si>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</si>
  <si>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</si>
  <si>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</si>
  <si>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</si>
  <si>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</si>
  <si>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</si>
  <si>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</si>
  <si>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</si>
  <si>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</si>
  <si>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</si>
  <si>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</si>
  <si>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</si>
  <si>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</si>
  <si>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</si>
  <si>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</si>
  <si>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</si>
  <si>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 xml:space="preserve">                     (name of supplement is behind the name of daily)</t>
  </si>
  <si>
    <t>Časopisy (Magazines)</t>
  </si>
  <si>
    <t>3.1. Společenské časopisy (Magazines about society)</t>
  </si>
  <si>
    <t>3.2. Časopisy pro ženy (Women´s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</si>
  <si>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</si>
  <si>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</si>
  <si>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</si>
  <si>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</si>
  <si>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</si>
  <si>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</si>
  <si>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</si>
  <si>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</si>
  <si>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</si>
  <si>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</si>
  <si>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</si>
  <si>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</si>
  <si>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</si>
  <si>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</si>
  <si>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9.1.2. Časopisy se zaměřením na informační technologie a výpočetní techniku (Magazines on information tech. and computers)</t>
  </si>
  <si>
    <t>OVĚŘOVANÉ NÁKLADY PERIODIK: ABC ČR</t>
  </si>
  <si>
    <t>1.4.1. Celostátní zpravodajské týdeníky (National newspaper weeklies)</t>
  </si>
  <si>
    <t>P</t>
  </si>
  <si>
    <t>VP</t>
  </si>
  <si>
    <t>RD</t>
  </si>
  <si>
    <t>DC</t>
  </si>
  <si>
    <t xml:space="preserve">Název (Name)  </t>
  </si>
  <si>
    <t>OD</t>
  </si>
  <si>
    <t>TV magazín</t>
  </si>
  <si>
    <t xml:space="preserve">Týden                                                           </t>
  </si>
  <si>
    <t>Mediacop, s. r. o.</t>
  </si>
  <si>
    <t>100+1 ZZ</t>
  </si>
  <si>
    <t>100+1, a. s.</t>
  </si>
  <si>
    <t>Cena vydání (Kč)</t>
  </si>
  <si>
    <t>Mladý svět</t>
  </si>
  <si>
    <t>Reader´s Digest-Výběr</t>
  </si>
  <si>
    <t>Reader´s Digest-Výběr, s. r. o.</t>
  </si>
  <si>
    <t>Reflex</t>
  </si>
  <si>
    <t>Ringier ČR, a. s.</t>
  </si>
  <si>
    <t>Rytmus života</t>
  </si>
  <si>
    <t>Europress, k. s.</t>
  </si>
  <si>
    <t>Story</t>
  </si>
  <si>
    <t>Šťastný Jim</t>
  </si>
  <si>
    <t>Týdeník Květy</t>
  </si>
  <si>
    <t>Chvilka pro tebe</t>
  </si>
  <si>
    <t>Napsáno životem</t>
  </si>
  <si>
    <t>Překvapení</t>
  </si>
  <si>
    <t>Vlasta</t>
  </si>
  <si>
    <t>Astrosat, s. r. o.</t>
  </si>
  <si>
    <t>TV Plus</t>
  </si>
  <si>
    <t>TV Revue</t>
  </si>
  <si>
    <t>Týdeník Rozhlas</t>
  </si>
  <si>
    <t>Radioservis, a. s.</t>
  </si>
  <si>
    <t>Týdeník Televize</t>
  </si>
  <si>
    <t>Puls</t>
  </si>
  <si>
    <t>Kačer Donald</t>
  </si>
  <si>
    <t>Egmont ČR, s. r. o.</t>
  </si>
  <si>
    <t>Praktická žena</t>
  </si>
  <si>
    <t>IDG Czech, a. s.</t>
  </si>
  <si>
    <t>Ekonom</t>
  </si>
  <si>
    <t>Economia, a. s.</t>
  </si>
  <si>
    <t>Euro ekonomický týdeník</t>
  </si>
  <si>
    <t>Euronews, a. s.</t>
  </si>
  <si>
    <t>Profit</t>
  </si>
  <si>
    <t>Stanford, a. s.</t>
  </si>
  <si>
    <t>Computerworld</t>
  </si>
  <si>
    <t>Počítač pro každého</t>
  </si>
  <si>
    <t>Computer Press, a. s.</t>
  </si>
  <si>
    <t>PZ</t>
  </si>
  <si>
    <t>Denní průměr</t>
  </si>
  <si>
    <t>(Kč)</t>
  </si>
  <si>
    <t xml:space="preserve"> ---</t>
  </si>
  <si>
    <t>Ring</t>
  </si>
  <si>
    <t>VN</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</si>
  <si>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</si>
  <si>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</si>
  <si>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7,00/7,10</t>
  </si>
  <si>
    <t>10,50/9,50</t>
  </si>
  <si>
    <t xml:space="preserve"> --- </t>
  </si>
  <si>
    <t>3. Tituly společenské a život. stylu (Publications about society and lifestyle)</t>
  </si>
  <si>
    <t>2.3. Ostatní supplementy (Other supplements)</t>
  </si>
  <si>
    <t>17,00/14,90</t>
  </si>
  <si>
    <t>Czech Press Group, a.s.</t>
  </si>
  <si>
    <t>iMédia s.r.o.</t>
  </si>
  <si>
    <t>25,00/20,00</t>
  </si>
  <si>
    <t>MediaShop-prodejní katalog výpočetní techniky a služeb</t>
  </si>
  <si>
    <t>Computer s CD-ROM</t>
  </si>
  <si>
    <t>Trade &amp; Leisure Publications s.r.o.</t>
  </si>
  <si>
    <t>ELLE</t>
  </si>
  <si>
    <t>Hachette Filipacchi 2000, s.r.o.</t>
  </si>
  <si>
    <t>Marianne</t>
  </si>
  <si>
    <t>5.3.5. Časopisy se zaměřením na ruční práce a kutilství (Magazines focusing on handiwork and do-it-yourself project)</t>
  </si>
  <si>
    <t>Premiere</t>
  </si>
  <si>
    <t>Mobility</t>
  </si>
  <si>
    <t xml:space="preserve">4.2. Časopisy pro mládež nad 12 let (Magazines for teenagers over 12 years) </t>
  </si>
  <si>
    <t>StarPress CZ, a. s.</t>
  </si>
  <si>
    <t>Neoznačená vydání jsou standardní. (Standard editions are unmarked.)</t>
  </si>
  <si>
    <t>Premiere MINI</t>
  </si>
  <si>
    <t>Premiere - SOUHRNNÝ NÁKLAD</t>
  </si>
  <si>
    <t>Computer bez CD</t>
  </si>
  <si>
    <t>VLTAVA-LABE-PRESS, a.s.</t>
  </si>
  <si>
    <t>ProFootball</t>
  </si>
  <si>
    <t>Recepty prima nápadů</t>
  </si>
  <si>
    <t>FTV Premiéra, spol. s r.o.</t>
  </si>
  <si>
    <t>Receptář</t>
  </si>
  <si>
    <t>Sanoma Magazines Praha s.r.o.</t>
  </si>
  <si>
    <t>Axel Springer Young Mediahouse a.s.</t>
  </si>
  <si>
    <t>MARSfoto, s.r.o.</t>
  </si>
  <si>
    <t>ProHockey</t>
  </si>
  <si>
    <t>Instinkt</t>
  </si>
  <si>
    <t>Mediacop, s.r.o.</t>
  </si>
  <si>
    <t>FITSTYL</t>
  </si>
  <si>
    <t>TV Tip Seriál</t>
  </si>
  <si>
    <t>KOKTEJL Magazín</t>
  </si>
  <si>
    <t>KOKTEJL Magazín MINI</t>
  </si>
  <si>
    <t>Board</t>
  </si>
  <si>
    <t>HP Publishing - K. L. Hrušková</t>
  </si>
  <si>
    <t>Level s DVD</t>
  </si>
  <si>
    <t>Level MINI</t>
  </si>
  <si>
    <t>Level - SOUHRNNÝ NÁKLAD</t>
  </si>
  <si>
    <t>Tempus Medicorum</t>
  </si>
  <si>
    <t>Meditempus spol. s r. o.</t>
  </si>
  <si>
    <t>Proaris, a.s.</t>
  </si>
  <si>
    <t>BM beau monde</t>
  </si>
  <si>
    <t>Svět ženy</t>
  </si>
  <si>
    <t>Burda Praha spol. s r.o.</t>
  </si>
  <si>
    <t>Žena a život</t>
  </si>
  <si>
    <t>Bravo</t>
  </si>
  <si>
    <t>Bravo Girl</t>
  </si>
  <si>
    <t>Dívka</t>
  </si>
  <si>
    <t>Popcorn</t>
  </si>
  <si>
    <t>26,00/23,00</t>
  </si>
  <si>
    <t>Business World</t>
  </si>
  <si>
    <t>W.I.T.C.H.</t>
  </si>
  <si>
    <t>Sportovní magazín Hattrick</t>
  </si>
  <si>
    <t>ABC</t>
  </si>
  <si>
    <t>Vogel Burda Communications s.r.o.</t>
  </si>
  <si>
    <t>29,00/23,00</t>
  </si>
  <si>
    <t>Sirius, společenský magazín</t>
  </si>
  <si>
    <t>National Geographic ČR</t>
  </si>
  <si>
    <t xml:space="preserve">Respekt                                                           </t>
  </si>
  <si>
    <t>R-Presse, spol. s r. o.</t>
  </si>
  <si>
    <t>Maxim</t>
  </si>
  <si>
    <t>5.1.2. Motoristiské časopisy (Motors magazines)</t>
  </si>
  <si>
    <t>Off Road Club, s.r.o.</t>
  </si>
  <si>
    <t>OffRoad</t>
  </si>
  <si>
    <t>Stavební listy</t>
  </si>
  <si>
    <t>ABF, a.s.</t>
  </si>
  <si>
    <t>Přírodní lékař</t>
  </si>
  <si>
    <t>Strategic Consulting s.r.o.</t>
  </si>
  <si>
    <t>Chip</t>
  </si>
  <si>
    <t>XMAG</t>
  </si>
  <si>
    <t>Týdeník Ostrava</t>
  </si>
  <si>
    <t>FotoVideo</t>
  </si>
  <si>
    <t>ATEMI, s.r.o.</t>
  </si>
  <si>
    <t>GameStar s CD</t>
  </si>
  <si>
    <t>GameStar s DVD</t>
  </si>
  <si>
    <t>GameStar - SOUHRNNÝ NÁKLAD</t>
  </si>
  <si>
    <t>KOKTEJL Magazín - SOUHRNNÝ NÁKLAD</t>
  </si>
  <si>
    <t>Level s CD</t>
  </si>
  <si>
    <r>
      <t>MediaShop - prodejní katalog výpočetní techniky a služeb;</t>
    </r>
    <r>
      <rPr>
        <sz val="8"/>
        <rFont val="Arial CE"/>
        <family val="2"/>
      </rPr>
      <t xml:space="preserve"> vkládáno do titulů (Insert in): Chip, Počítač pro každého, Level CD,  Level DVD. </t>
    </r>
  </si>
  <si>
    <t>R.E.M. BRAND, s.r.o.</t>
  </si>
  <si>
    <t>Vydavatel nedodal údaje včas.</t>
  </si>
  <si>
    <t>PC World</t>
  </si>
  <si>
    <t>Top dívky</t>
  </si>
  <si>
    <t>O.K.Tip</t>
  </si>
  <si>
    <t>Tipsport, a.s.</t>
  </si>
  <si>
    <t>19,00/16,00</t>
  </si>
  <si>
    <t>Stereo &amp; Video bez DVD</t>
  </si>
  <si>
    <t>Stereo &amp; Video s DVD</t>
  </si>
  <si>
    <t>Báječná neděle s Překvapením</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</si>
  <si>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</si>
  <si>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</si>
  <si>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</si>
  <si>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</si>
  <si>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</si>
  <si>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</si>
  <si>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</si>
  <si>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</si>
  <si>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</si>
  <si>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</si>
  <si>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</si>
  <si>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</si>
  <si>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</si>
  <si>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</si>
  <si>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</si>
  <si>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</si>
  <si>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</si>
  <si>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</si>
  <si>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</si>
  <si>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</si>
  <si>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</si>
  <si>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</si>
  <si>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</si>
  <si>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</si>
  <si>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</si>
  <si>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</si>
  <si>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</si>
  <si>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</si>
  <si>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</si>
  <si>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</si>
  <si>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</si>
  <si>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</si>
  <si>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</si>
  <si>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</si>
  <si>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</si>
  <si>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</si>
  <si>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r>
      <t>Kontakty (contacts):</t>
    </r>
    <r>
      <rPr>
        <b/>
        <sz val="6.5"/>
        <rFont val="Arial CE"/>
        <family val="2"/>
      </rPr>
      <t xml:space="preserve"> </t>
    </r>
    <r>
      <rPr>
        <sz val="6.5"/>
        <rFont val="Arial CE"/>
        <family val="2"/>
      </rPr>
      <t>Manažer ABC ČR Ing. S. Jurnečka (tel./fax 221 733 526, e-mail: abccr@abccr.cz).</t>
    </r>
  </si>
  <si>
    <t>LEDEN 2004 (JANUARY 2004)</t>
  </si>
  <si>
    <t>Deníky (Dailies)</t>
  </si>
  <si>
    <t>Cena KS:</t>
  </si>
  <si>
    <t>PP</t>
  </si>
  <si>
    <t>OP</t>
  </si>
  <si>
    <t>Supplementy (Supplements)</t>
  </si>
  <si>
    <t>@ magazín</t>
  </si>
  <si>
    <t>Astrosat, s.r.o</t>
  </si>
  <si>
    <t>Poznámka:</t>
  </si>
  <si>
    <t>Hobby magazín</t>
  </si>
  <si>
    <t>Top Víkend magazín</t>
  </si>
  <si>
    <t>PROSINEC 2003 (DECEMBER 2003)</t>
  </si>
  <si>
    <t>S</t>
  </si>
  <si>
    <t>xxx</t>
  </si>
  <si>
    <t>C</t>
  </si>
  <si>
    <t>A</t>
  </si>
  <si>
    <t>B</t>
  </si>
  <si>
    <t>R</t>
  </si>
  <si>
    <t>27,00/39,50</t>
  </si>
  <si>
    <t>17,50/19,50</t>
  </si>
  <si>
    <t>28,00/23,00</t>
  </si>
  <si>
    <t>Mobil s CD</t>
  </si>
  <si>
    <t>Mobil bez CD</t>
  </si>
  <si>
    <r>
      <t xml:space="preserve">Jihomoravské Deníky Moravia                               </t>
    </r>
    <r>
      <rPr>
        <i/>
        <sz val="8"/>
        <color indexed="8"/>
        <rFont val="Arial CE"/>
        <family val="2"/>
      </rPr>
      <t>Vltava-Labe-Press, a.s.</t>
    </r>
  </si>
  <si>
    <r>
      <t xml:space="preserve">Jihočeské Deníky Bohemia                        </t>
    </r>
    <r>
      <rPr>
        <i/>
        <sz val="8"/>
        <color indexed="8"/>
        <rFont val="Arial CE"/>
        <family val="2"/>
      </rPr>
      <t>Vltava-Labe-Press, a.s.</t>
    </r>
  </si>
  <si>
    <r>
      <t xml:space="preserve">Blesk/ Blesk magazín   </t>
    </r>
    <r>
      <rPr>
        <sz val="8"/>
        <color indexed="8"/>
        <rFont val="Arial CE"/>
        <family val="2"/>
      </rPr>
      <t xml:space="preserve">            </t>
    </r>
    <r>
      <rPr>
        <i/>
        <sz val="8"/>
        <color indexed="8"/>
        <rFont val="Arial CE"/>
        <family val="2"/>
      </rPr>
      <t xml:space="preserve">Ringier ČR, a. s. </t>
    </r>
  </si>
  <si>
    <r>
      <t>Právo/ Dům &amp; bydlení/ Magazín Práva</t>
    </r>
    <r>
      <rPr>
        <sz val="8"/>
        <color indexed="8"/>
        <rFont val="Arial CE"/>
        <family val="2"/>
      </rPr>
      <t xml:space="preserve">                    </t>
    </r>
    <r>
      <rPr>
        <i/>
        <sz val="8"/>
        <color indexed="8"/>
        <rFont val="Arial CE"/>
        <family val="2"/>
      </rPr>
      <t xml:space="preserve">Borgis, a. s. </t>
    </r>
  </si>
  <si>
    <r>
      <t xml:space="preserve">Severočeské Deníky Bohemia                          </t>
    </r>
    <r>
      <rPr>
        <i/>
        <sz val="8"/>
        <color indexed="8"/>
        <rFont val="Arial CE"/>
        <family val="2"/>
      </rPr>
      <t>Vltava-Labe-Press, a.s.</t>
    </r>
  </si>
  <si>
    <r>
      <t xml:space="preserve">Severomoravské a slezské Deníky Moravia                           </t>
    </r>
    <r>
      <rPr>
        <i/>
        <sz val="8"/>
        <color indexed="8"/>
        <rFont val="Arial CE"/>
        <family val="2"/>
      </rPr>
      <t>Vltava-Labe-Press, a.s.</t>
    </r>
  </si>
  <si>
    <r>
      <t xml:space="preserve">Středočeské Deníky Bohemia a Večerník Praha                                </t>
    </r>
    <r>
      <rPr>
        <i/>
        <sz val="8"/>
        <color indexed="8"/>
        <rFont val="Arial CE"/>
        <family val="2"/>
      </rPr>
      <t>Vltava-Labe-Press, a.s.</t>
    </r>
  </si>
  <si>
    <r>
      <t xml:space="preserve">Středomoravské a východomoravské Deníky Moravia                             </t>
    </r>
    <r>
      <rPr>
        <i/>
        <sz val="8"/>
        <color indexed="8"/>
        <rFont val="Arial CE"/>
        <family val="2"/>
      </rPr>
      <t>Vltava-Labe-Press, a.s.</t>
    </r>
  </si>
  <si>
    <r>
      <t xml:space="preserve">Sport/ Sport magazín     </t>
    </r>
    <r>
      <rPr>
        <sz val="8"/>
        <color indexed="8"/>
        <rFont val="Arial CE"/>
        <family val="2"/>
      </rPr>
      <t xml:space="preserve">            </t>
    </r>
    <r>
      <rPr>
        <i/>
        <sz val="8"/>
        <color indexed="8"/>
        <rFont val="Arial CE"/>
        <family val="2"/>
      </rPr>
      <t xml:space="preserve">Ringier ČR, a. s. </t>
    </r>
  </si>
  <si>
    <r>
      <t xml:space="preserve">Východočeské Deníky Bohemia                                 </t>
    </r>
    <r>
      <rPr>
        <i/>
        <sz val="8"/>
        <color indexed="8"/>
        <rFont val="Arial CE"/>
        <family val="2"/>
      </rPr>
      <t>Vltava-Labe-Press, a.s.</t>
    </r>
  </si>
  <si>
    <r>
      <t xml:space="preserve">Západočeské Deníky Bohemia                              </t>
    </r>
    <r>
      <rPr>
        <i/>
        <sz val="8"/>
        <color indexed="8"/>
        <rFont val="Arial CE"/>
        <family val="2"/>
      </rPr>
      <t>Vltava-Labe-Press, a.s.</t>
    </r>
  </si>
  <si>
    <t>xxx..................v tento den nevychází (is not issued this day)</t>
  </si>
  <si>
    <t xml:space="preserve">A................………………….. </t>
  </si>
  <si>
    <r>
      <t>TV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</si>
  <si>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r>
      <t>Top Víkend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</si>
  <si>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r>
      <t>Hobby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</si>
  <si>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 xml:space="preserve">B................…………………. </t>
  </si>
  <si>
    <t xml:space="preserve">C……...…..………………….                                                                                         </t>
  </si>
  <si>
    <t xml:space="preserve">D……………………………….                                                                                          </t>
  </si>
  <si>
    <t xml:space="preserve">V této části jsou naposled zveřejněny údaje podle Metodiky platné od 1.7.2001 (do 31.12.2003). </t>
  </si>
  <si>
    <r>
      <t xml:space="preserve">Hospodářské noviny/ IN magazín/ Víkend               </t>
    </r>
    <r>
      <rPr>
        <i/>
        <sz val="8"/>
        <color indexed="8"/>
        <rFont val="Arial CE"/>
        <family val="2"/>
      </rPr>
      <t>Economia, a.s.</t>
    </r>
  </si>
  <si>
    <r>
      <t xml:space="preserve">Lidové noviny/ Pátek LN    </t>
    </r>
    <r>
      <rPr>
        <sz val="8"/>
        <color indexed="8"/>
        <rFont val="Arial CE"/>
        <family val="2"/>
      </rPr>
      <t xml:space="preserve">            </t>
    </r>
    <r>
      <rPr>
        <i/>
        <sz val="8"/>
        <color indexed="8"/>
        <rFont val="Arial CE"/>
        <family val="2"/>
      </rPr>
      <t xml:space="preserve">Lidové noviny, a. s.      </t>
    </r>
  </si>
  <si>
    <r>
      <t xml:space="preserve">Vysočina  Deníky Moravia                                  </t>
    </r>
    <r>
      <rPr>
        <i/>
        <sz val="8"/>
        <color indexed="8"/>
        <rFont val="Arial CE"/>
        <family val="2"/>
      </rPr>
      <t>Vltava-Labe-Press, a.s.</t>
    </r>
  </si>
  <si>
    <r>
      <t xml:space="preserve"> @ magazín</t>
    </r>
    <r>
      <rPr>
        <sz val="7.5"/>
        <rFont val="Arial CE"/>
        <family val="2"/>
      </rPr>
      <t>;  vychází každý první čtvrtek v měsíci;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</si>
  <si>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 xml:space="preserve">/Průměrný/ vkládaný náklad </t>
  </si>
  <si>
    <r>
      <t xml:space="preserve">Mladá fronta DNES/ Magazín Dnes+TV                   </t>
    </r>
    <r>
      <rPr>
        <sz val="8"/>
        <color indexed="8"/>
        <rFont val="Arial CE"/>
        <family val="2"/>
      </rPr>
      <t xml:space="preserve">            </t>
    </r>
    <r>
      <rPr>
        <i/>
        <sz val="8"/>
        <color indexed="8"/>
        <rFont val="Arial CE"/>
        <family val="2"/>
      </rPr>
      <t xml:space="preserve">Mafra, a. s. </t>
    </r>
  </si>
  <si>
    <t>8,50/6,00</t>
  </si>
  <si>
    <t>9,00/6,00</t>
  </si>
  <si>
    <t>11,00/9,00</t>
  </si>
  <si>
    <t>/Average/ net press run inserted into newspapers or magazines</t>
  </si>
  <si>
    <t>D</t>
  </si>
  <si>
    <t xml:space="preserve"> ---- </t>
  </si>
  <si>
    <r>
      <t xml:space="preserve">Deníky Moravia - SOUHRNNÝ NÁKLAD                           </t>
    </r>
    <r>
      <rPr>
        <i/>
        <sz val="8"/>
        <color indexed="10"/>
        <rFont val="Arial CE"/>
        <family val="2"/>
      </rPr>
      <t>Vltava-Labe-Press, a.s.</t>
    </r>
  </si>
</sst>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000\ 00"/>
  </numFmts>
  <fonts count="44">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u val="single"/>
      <sz val="12"/>
      <color indexed="8"/>
      <name val="Arial CE"/>
      <family val="2"/>
    </font>
    <font>
      <b/>
      <i/>
      <sz val="7.5"/>
      <color indexed="8"/>
      <name val="Arial CE"/>
      <family val="2"/>
    </font>
    <font>
      <b/>
      <sz val="11"/>
      <name val="Arial CE"/>
      <family val="2"/>
    </font>
    <font>
      <sz val="11"/>
      <name val="Arial CE"/>
      <family val="2"/>
    </font>
    <font>
      <b/>
      <sz val="9"/>
      <color indexed="10"/>
      <name val="Arial CE"/>
      <family val="2"/>
    </font>
    <font>
      <sz val="9"/>
      <color indexed="10"/>
      <name val="Arial CE"/>
      <family val="2"/>
    </font>
    <font>
      <sz val="8"/>
      <name val="Tahoma"/>
      <family val="0"/>
    </font>
    <font>
      <b/>
      <sz val="8"/>
      <name val="Tahoma"/>
      <family val="0"/>
    </font>
    <font>
      <b/>
      <sz val="8"/>
      <color indexed="10"/>
      <name val="Arial CE"/>
      <family val="2"/>
    </font>
    <font>
      <i/>
      <sz val="8"/>
      <color indexed="10"/>
      <name val="Arial CE"/>
      <family val="2"/>
    </font>
    <font>
      <sz val="8"/>
      <color indexed="10"/>
      <name val="Arial CE"/>
      <family val="2"/>
    </font>
    <font>
      <sz val="10"/>
      <color indexed="10"/>
      <name val="Arial CE"/>
      <family val="2"/>
    </font>
    <font>
      <b/>
      <sz val="10"/>
      <color indexed="10"/>
      <name val="Arial CE"/>
      <family val="2"/>
    </font>
  </fonts>
  <fills count="3">
    <fill>
      <patternFill/>
    </fill>
    <fill>
      <patternFill patternType="gray125"/>
    </fill>
    <fill>
      <patternFill patternType="solid">
        <fgColor indexed="9"/>
        <bgColor indexed="64"/>
      </patternFill>
    </fill>
  </fills>
  <borders count="68">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thin"/>
    </border>
    <border>
      <left style="thin"/>
      <right style="medium"/>
      <top style="medium"/>
      <bottom style="thin"/>
    </border>
    <border>
      <left style="thin"/>
      <right style="medium"/>
      <top style="thin"/>
      <bottom style="medium"/>
    </border>
    <border>
      <left>
        <color indexed="63"/>
      </left>
      <right style="medium"/>
      <top style="medium"/>
      <bottom style="medium"/>
    </border>
    <border>
      <left style="medium"/>
      <right style="medium"/>
      <top style="medium"/>
      <bottom style="medium"/>
    </border>
    <border>
      <left style="thin"/>
      <right style="medium"/>
      <top style="thin"/>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color indexed="63"/>
      </left>
      <right style="medium"/>
      <top>
        <color indexed="63"/>
      </top>
      <bottom>
        <color indexed="63"/>
      </botto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style="medium"/>
      <bottom>
        <color indexed="63"/>
      </bottom>
    </border>
    <border>
      <left style="thin"/>
      <right style="thin"/>
      <top style="medium"/>
      <bottom style="thin"/>
    </border>
    <border>
      <left>
        <color indexed="63"/>
      </left>
      <right>
        <color indexed="63"/>
      </right>
      <top>
        <color indexed="63"/>
      </top>
      <bottom style="medium"/>
    </border>
    <border>
      <left style="medium"/>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thin"/>
      <top>
        <color indexed="63"/>
      </top>
      <bottom>
        <color indexed="63"/>
      </bottom>
    </border>
    <border>
      <left style="medium"/>
      <right>
        <color indexed="63"/>
      </right>
      <top>
        <color indexed="63"/>
      </top>
      <bottom style="thin"/>
    </border>
    <border>
      <left>
        <color indexed="63"/>
      </left>
      <right style="medium"/>
      <top style="thin"/>
      <bottom style="thin"/>
    </border>
    <border>
      <left>
        <color indexed="63"/>
      </left>
      <right style="thin"/>
      <top style="thin"/>
      <bottom>
        <color indexed="63"/>
      </bottom>
    </border>
    <border>
      <left style="thin"/>
      <right style="thin"/>
      <top>
        <color indexed="63"/>
      </top>
      <bottom style="medium"/>
    </border>
    <border>
      <left style="medium"/>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385">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8" fillId="2" borderId="0" xfId="0" applyFont="1" applyFill="1" applyBorder="1" applyAlignment="1">
      <alignment horizontal="left"/>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7" fillId="0" borderId="0" xfId="0" applyFont="1" applyAlignment="1">
      <alignment horizontal="centerContinuous"/>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21" fillId="0" borderId="0" xfId="0" applyNumberFormat="1" applyFont="1" applyBorder="1" applyAlignment="1">
      <alignment horizontal="center" vertical="center"/>
    </xf>
    <xf numFmtId="0" fontId="15" fillId="0" borderId="8" xfId="0" applyFont="1" applyBorder="1" applyAlignment="1">
      <alignment horizontal="left"/>
    </xf>
    <xf numFmtId="4" fontId="20"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4" fillId="0" borderId="0" xfId="0" applyNumberFormat="1" applyFont="1" applyBorder="1" applyAlignment="1">
      <alignment horizontal="center" vertical="center"/>
    </xf>
    <xf numFmtId="0" fontId="0" fillId="0" borderId="5" xfId="0" applyFont="1" applyBorder="1" applyAlignment="1">
      <alignment horizontal="right"/>
    </xf>
    <xf numFmtId="0" fontId="0" fillId="0" borderId="6" xfId="0" applyFont="1" applyBorder="1" applyAlignment="1">
      <alignment horizontal="right"/>
    </xf>
    <xf numFmtId="0" fontId="0" fillId="0" borderId="9" xfId="0" applyFont="1" applyBorder="1" applyAlignment="1" applyProtection="1">
      <alignment horizontal="centerContinuous"/>
      <protection/>
    </xf>
    <xf numFmtId="0" fontId="0" fillId="0" borderId="10" xfId="0" applyFont="1" applyBorder="1" applyAlignment="1" applyProtection="1">
      <alignment horizontal="centerContinuous"/>
      <protection/>
    </xf>
    <xf numFmtId="3" fontId="0" fillId="0" borderId="11"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2" xfId="0" applyBorder="1" applyAlignment="1">
      <alignment horizontal="centerContinuous"/>
    </xf>
    <xf numFmtId="0" fontId="4" fillId="0" borderId="13" xfId="0" applyFont="1" applyBorder="1" applyAlignment="1">
      <alignment horizontal="centerContinuous"/>
    </xf>
    <xf numFmtId="2" fontId="4" fillId="0" borderId="14" xfId="0" applyNumberFormat="1" applyFont="1" applyBorder="1" applyAlignment="1">
      <alignment horizontal="center"/>
    </xf>
    <xf numFmtId="0" fontId="4" fillId="0" borderId="15" xfId="0" applyFont="1" applyBorder="1" applyAlignment="1">
      <alignment horizontal="center" vertical="center" wrapText="1"/>
    </xf>
    <xf numFmtId="3" fontId="0" fillId="0" borderId="16" xfId="0" applyNumberFormat="1" applyFont="1" applyBorder="1" applyAlignment="1" applyProtection="1">
      <alignment horizontal="right"/>
      <protection locked="0"/>
    </xf>
    <xf numFmtId="3" fontId="0" fillId="0" borderId="17" xfId="0" applyNumberFormat="1" applyFont="1" applyBorder="1" applyAlignment="1" applyProtection="1">
      <alignment horizontal="right"/>
      <protection locked="0"/>
    </xf>
    <xf numFmtId="0" fontId="0" fillId="0" borderId="18" xfId="0" applyFont="1" applyBorder="1" applyAlignment="1">
      <alignment horizontal="right"/>
    </xf>
    <xf numFmtId="0" fontId="0" fillId="0" borderId="19" xfId="0" applyFont="1" applyBorder="1" applyAlignment="1">
      <alignment horizontal="right"/>
    </xf>
    <xf numFmtId="4" fontId="9" fillId="0" borderId="7" xfId="0" applyNumberFormat="1" applyFont="1" applyBorder="1" applyAlignment="1">
      <alignment horizontal="center" vertical="center"/>
    </xf>
    <xf numFmtId="4" fontId="9" fillId="0" borderId="16"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0" fillId="0" borderId="16" xfId="0" applyNumberFormat="1" applyFont="1" applyBorder="1" applyAlignment="1">
      <alignment horizontal="center" vertical="center"/>
    </xf>
    <xf numFmtId="3" fontId="9" fillId="0" borderId="16" xfId="0" applyNumberFormat="1" applyFont="1" applyBorder="1" applyAlignment="1">
      <alignment horizontal="center" vertical="center"/>
    </xf>
    <xf numFmtId="164" fontId="9" fillId="0" borderId="7" xfId="0" applyNumberFormat="1" applyFont="1" applyBorder="1" applyAlignment="1">
      <alignment horizontal="center" vertical="center"/>
    </xf>
    <xf numFmtId="4" fontId="9" fillId="0" borderId="20" xfId="0" applyNumberFormat="1" applyFont="1" applyBorder="1" applyAlignment="1">
      <alignment horizontal="center" vertical="center"/>
    </xf>
    <xf numFmtId="3" fontId="9" fillId="0" borderId="13" xfId="0" applyNumberFormat="1" applyFont="1" applyBorder="1" applyAlignment="1">
      <alignment horizontal="center" vertical="center"/>
    </xf>
    <xf numFmtId="164" fontId="23" fillId="0" borderId="8" xfId="0" applyNumberFormat="1" applyFont="1" applyBorder="1" applyAlignment="1">
      <alignment horizontal="left" vertical="center" wrapText="1"/>
    </xf>
    <xf numFmtId="164" fontId="23" fillId="0" borderId="6" xfId="0" applyNumberFormat="1" applyFont="1" applyBorder="1" applyAlignment="1">
      <alignment horizontal="left" vertical="center" wrapText="1"/>
    </xf>
    <xf numFmtId="164" fontId="23" fillId="0" borderId="5" xfId="0" applyNumberFormat="1" applyFont="1" applyBorder="1" applyAlignment="1">
      <alignment horizontal="left" vertical="center" wrapText="1"/>
    </xf>
    <xf numFmtId="164" fontId="23" fillId="0" borderId="6" xfId="0" applyNumberFormat="1" applyFont="1" applyBorder="1" applyAlignment="1">
      <alignment horizontal="left" vertical="center"/>
    </xf>
    <xf numFmtId="164" fontId="24" fillId="0" borderId="6" xfId="0" applyNumberFormat="1" applyFont="1" applyBorder="1" applyAlignment="1">
      <alignment horizontal="left" vertical="center" wrapText="1"/>
    </xf>
    <xf numFmtId="164" fontId="24" fillId="0" borderId="8" xfId="0" applyNumberFormat="1" applyFont="1" applyBorder="1" applyAlignment="1">
      <alignment horizontal="left" vertical="center" wrapText="1"/>
    </xf>
    <xf numFmtId="164" fontId="24" fillId="0" borderId="4" xfId="0" applyNumberFormat="1" applyFont="1" applyBorder="1" applyAlignment="1">
      <alignment horizontal="left" vertical="center" wrapText="1"/>
    </xf>
    <xf numFmtId="164" fontId="28" fillId="0" borderId="6" xfId="0" applyNumberFormat="1" applyFont="1" applyBorder="1" applyAlignment="1">
      <alignment/>
    </xf>
    <xf numFmtId="164" fontId="28" fillId="0" borderId="4" xfId="0" applyNumberFormat="1" applyFont="1" applyBorder="1" applyAlignment="1">
      <alignment/>
    </xf>
    <xf numFmtId="0" fontId="1" fillId="0" borderId="16"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2" fillId="0" borderId="0" xfId="0" applyFont="1" applyAlignment="1">
      <alignment horizontal="left" vertical="center"/>
    </xf>
    <xf numFmtId="0" fontId="25" fillId="0" borderId="0" xfId="0" applyFont="1" applyAlignment="1">
      <alignment horizontal="left" vertical="center"/>
    </xf>
    <xf numFmtId="164" fontId="21" fillId="0" borderId="21" xfId="0" applyNumberFormat="1" applyFont="1" applyBorder="1" applyAlignment="1">
      <alignment horizontal="center" vertical="center"/>
    </xf>
    <xf numFmtId="3" fontId="9" fillId="0" borderId="22" xfId="0" applyNumberFormat="1" applyFont="1" applyBorder="1" applyAlignment="1">
      <alignment horizontal="center" vertical="center"/>
    </xf>
    <xf numFmtId="3" fontId="20" fillId="0" borderId="17" xfId="0" applyNumberFormat="1" applyFont="1" applyBorder="1" applyAlignment="1">
      <alignment horizontal="center" vertical="center"/>
    </xf>
    <xf numFmtId="164" fontId="0" fillId="0" borderId="21" xfId="0" applyNumberFormat="1" applyBorder="1" applyAlignment="1">
      <alignment/>
    </xf>
    <xf numFmtId="0" fontId="1" fillId="0" borderId="21" xfId="0" applyFont="1" applyBorder="1" applyAlignment="1">
      <alignment horizontal="center"/>
    </xf>
    <xf numFmtId="164" fontId="20" fillId="0" borderId="21" xfId="0" applyNumberFormat="1" applyFont="1" applyBorder="1" applyAlignment="1">
      <alignment horizontal="center" vertical="center"/>
    </xf>
    <xf numFmtId="0" fontId="1" fillId="0" borderId="21" xfId="0" applyFont="1" applyBorder="1" applyAlignment="1">
      <alignment horizontal="center" vertical="center"/>
    </xf>
    <xf numFmtId="164" fontId="15" fillId="0" borderId="21" xfId="0" applyNumberFormat="1" applyFont="1" applyBorder="1" applyAlignment="1">
      <alignment horizontal="center" vertical="center"/>
    </xf>
    <xf numFmtId="164" fontId="28" fillId="0" borderId="23" xfId="0" applyNumberFormat="1" applyFont="1" applyBorder="1" applyAlignment="1">
      <alignment/>
    </xf>
    <xf numFmtId="4" fontId="9" fillId="0" borderId="24" xfId="0" applyNumberFormat="1" applyFont="1" applyBorder="1" applyAlignment="1">
      <alignment horizontal="center" vertical="center"/>
    </xf>
    <xf numFmtId="4" fontId="9" fillId="0" borderId="25" xfId="0" applyNumberFormat="1" applyFont="1" applyBorder="1" applyAlignment="1">
      <alignment horizontal="center" vertical="center"/>
    </xf>
    <xf numFmtId="3" fontId="9" fillId="0" borderId="25" xfId="0" applyNumberFormat="1" applyFont="1" applyBorder="1" applyAlignment="1">
      <alignment horizontal="center" vertical="center"/>
    </xf>
    <xf numFmtId="0" fontId="15" fillId="0" borderId="26" xfId="0" applyFont="1" applyBorder="1" applyAlignment="1">
      <alignment horizontal="left"/>
    </xf>
    <xf numFmtId="0" fontId="1" fillId="0" borderId="0" xfId="0" applyFont="1" applyBorder="1" applyAlignment="1">
      <alignment horizontal="center" vertical="center"/>
    </xf>
    <xf numFmtId="0" fontId="1" fillId="0" borderId="27"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15" fillId="0" borderId="28"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29" xfId="0" applyNumberFormat="1" applyFont="1" applyBorder="1" applyAlignment="1">
      <alignment horizontal="center" vertical="center"/>
    </xf>
    <xf numFmtId="164" fontId="0" fillId="0" borderId="0" xfId="0" applyNumberFormat="1" applyBorder="1" applyAlignment="1">
      <alignment vertical="center"/>
    </xf>
    <xf numFmtId="49" fontId="20" fillId="0" borderId="19" xfId="0" applyNumberFormat="1" applyFont="1" applyBorder="1" applyAlignment="1">
      <alignment horizontal="left" vertical="center" wrapText="1"/>
    </xf>
    <xf numFmtId="164" fontId="0" fillId="0" borderId="30" xfId="0" applyNumberFormat="1" applyBorder="1" applyAlignment="1">
      <alignment vertical="center"/>
    </xf>
    <xf numFmtId="164" fontId="0" fillId="0" borderId="31" xfId="0" applyNumberFormat="1" applyBorder="1" applyAlignment="1">
      <alignment vertical="center"/>
    </xf>
    <xf numFmtId="49" fontId="20" fillId="0" borderId="8" xfId="0" applyNumberFormat="1" applyFont="1" applyBorder="1" applyAlignment="1">
      <alignment horizontal="left" vertical="center" wrapText="1"/>
    </xf>
    <xf numFmtId="4" fontId="9" fillId="0" borderId="22" xfId="0" applyNumberFormat="1" applyFont="1" applyBorder="1" applyAlignment="1">
      <alignment horizontal="center" vertical="center"/>
    </xf>
    <xf numFmtId="164" fontId="0" fillId="0" borderId="0" xfId="0" applyNumberFormat="1" applyBorder="1" applyAlignment="1">
      <alignment/>
    </xf>
    <xf numFmtId="0" fontId="20" fillId="0" borderId="32" xfId="0" applyFont="1" applyBorder="1" applyAlignment="1">
      <alignment horizontal="center" wrapText="1"/>
    </xf>
    <xf numFmtId="0" fontId="20" fillId="0" borderId="33" xfId="0" applyFont="1" applyBorder="1" applyAlignment="1">
      <alignment horizontal="center" vertical="center"/>
    </xf>
    <xf numFmtId="0" fontId="20" fillId="0" borderId="33" xfId="0" applyFont="1" applyBorder="1" applyAlignment="1">
      <alignment horizontal="center"/>
    </xf>
    <xf numFmtId="0" fontId="20" fillId="0" borderId="12" xfId="0" applyFont="1" applyBorder="1" applyAlignment="1">
      <alignment horizontal="center"/>
    </xf>
    <xf numFmtId="0" fontId="20" fillId="0" borderId="19" xfId="0" applyFont="1" applyBorder="1" applyAlignment="1">
      <alignment horizontal="center"/>
    </xf>
    <xf numFmtId="0" fontId="20" fillId="0" borderId="7" xfId="0" applyFont="1" applyBorder="1" applyAlignment="1">
      <alignment horizontal="center"/>
    </xf>
    <xf numFmtId="0" fontId="20" fillId="0" borderId="16" xfId="0" applyFont="1" applyBorder="1" applyAlignment="1">
      <alignment horizontal="center"/>
    </xf>
    <xf numFmtId="3" fontId="9" fillId="0" borderId="24" xfId="0" applyNumberFormat="1" applyFont="1" applyBorder="1" applyAlignment="1">
      <alignment horizontal="center" vertical="center"/>
    </xf>
    <xf numFmtId="164" fontId="20" fillId="0" borderId="34" xfId="0" applyNumberFormat="1" applyFont="1" applyBorder="1" applyAlignment="1">
      <alignment horizontal="center" vertical="center"/>
    </xf>
    <xf numFmtId="4" fontId="9" fillId="0" borderId="34" xfId="0" applyNumberFormat="1" applyFont="1" applyBorder="1" applyAlignment="1">
      <alignment horizontal="center" vertical="center"/>
    </xf>
    <xf numFmtId="164" fontId="24" fillId="0" borderId="34" xfId="0" applyNumberFormat="1" applyFont="1" applyBorder="1" applyAlignment="1">
      <alignment horizontal="left" vertical="center" wrapText="1"/>
    </xf>
    <xf numFmtId="3" fontId="9" fillId="0" borderId="34" xfId="0" applyNumberFormat="1" applyFont="1" applyBorder="1" applyAlignment="1">
      <alignment horizontal="center" vertical="center"/>
    </xf>
    <xf numFmtId="164" fontId="28" fillId="0" borderId="8" xfId="0" applyNumberFormat="1" applyFont="1" applyBorder="1" applyAlignment="1">
      <alignment/>
    </xf>
    <xf numFmtId="164" fontId="23" fillId="0" borderId="8" xfId="0" applyNumberFormat="1" applyFont="1" applyBorder="1" applyAlignment="1">
      <alignment horizontal="left" vertical="center"/>
    </xf>
    <xf numFmtId="164" fontId="28" fillId="0" borderId="35" xfId="0" applyNumberFormat="1" applyFont="1" applyBorder="1" applyAlignment="1">
      <alignment/>
    </xf>
    <xf numFmtId="0" fontId="20" fillId="0" borderId="6" xfId="0" applyFont="1" applyBorder="1" applyAlignment="1">
      <alignment/>
    </xf>
    <xf numFmtId="0" fontId="0" fillId="0" borderId="0" xfId="0" applyAlignment="1">
      <alignment/>
    </xf>
    <xf numFmtId="49" fontId="22" fillId="0" borderId="0" xfId="0" applyNumberFormat="1" applyFont="1" applyAlignment="1">
      <alignment/>
    </xf>
    <xf numFmtId="3" fontId="9" fillId="0" borderId="20" xfId="0" applyNumberFormat="1" applyFont="1" applyBorder="1" applyAlignment="1">
      <alignment horizontal="center" vertical="center"/>
    </xf>
    <xf numFmtId="164" fontId="23" fillId="0" borderId="3" xfId="0" applyNumberFormat="1" applyFont="1" applyBorder="1" applyAlignment="1">
      <alignment horizontal="left" vertical="center" wrapText="1"/>
    </xf>
    <xf numFmtId="4" fontId="9" fillId="0" borderId="33" xfId="0" applyNumberFormat="1" applyFont="1" applyBorder="1" applyAlignment="1">
      <alignment horizontal="center" vertical="center"/>
    </xf>
    <xf numFmtId="3" fontId="9" fillId="0" borderId="33" xfId="0" applyNumberFormat="1" applyFont="1" applyBorder="1" applyAlignment="1">
      <alignment horizontal="center" vertical="center"/>
    </xf>
    <xf numFmtId="3" fontId="20" fillId="0" borderId="12" xfId="0" applyNumberFormat="1" applyFont="1" applyBorder="1" applyAlignment="1">
      <alignment horizontal="center" vertical="center"/>
    </xf>
    <xf numFmtId="0" fontId="14" fillId="0" borderId="0" xfId="0" applyFont="1" applyAlignment="1">
      <alignment/>
    </xf>
    <xf numFmtId="0" fontId="0" fillId="0" borderId="23" xfId="0" applyFont="1" applyBorder="1" applyAlignment="1" applyProtection="1">
      <alignment/>
      <protection/>
    </xf>
    <xf numFmtId="3" fontId="0" fillId="0" borderId="25" xfId="0" applyNumberFormat="1" applyFont="1" applyBorder="1" applyAlignment="1" applyProtection="1">
      <alignment horizontal="right"/>
      <protection locked="0"/>
    </xf>
    <xf numFmtId="0" fontId="0" fillId="0" borderId="27" xfId="0" applyFont="1" applyBorder="1" applyAlignment="1">
      <alignment horizontal="right"/>
    </xf>
    <xf numFmtId="0" fontId="0" fillId="0" borderId="23" xfId="0" applyFont="1" applyBorder="1" applyAlignment="1">
      <alignment horizontal="right"/>
    </xf>
    <xf numFmtId="0" fontId="5" fillId="0" borderId="15" xfId="0" applyFont="1" applyBorder="1" applyAlignment="1">
      <alignment horizontal="center" vertical="center"/>
    </xf>
    <xf numFmtId="0" fontId="1" fillId="0" borderId="36" xfId="0" applyFont="1" applyBorder="1" applyAlignment="1" applyProtection="1">
      <alignment horizontal="right"/>
      <protection/>
    </xf>
    <xf numFmtId="3" fontId="1" fillId="0" borderId="37" xfId="0" applyNumberFormat="1" applyFont="1" applyFill="1" applyBorder="1" applyAlignment="1" applyProtection="1">
      <alignment horizontal="right"/>
      <protection locked="0"/>
    </xf>
    <xf numFmtId="0" fontId="1" fillId="0" borderId="38" xfId="0" applyFont="1" applyBorder="1" applyAlignment="1">
      <alignment horizontal="right"/>
    </xf>
    <xf numFmtId="0" fontId="1" fillId="0" borderId="36" xfId="0" applyFont="1" applyBorder="1" applyAlignment="1">
      <alignment horizontal="right"/>
    </xf>
    <xf numFmtId="0" fontId="5" fillId="0" borderId="36" xfId="0" applyFont="1" applyBorder="1" applyAlignment="1">
      <alignment horizont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3" fontId="1" fillId="0" borderId="42" xfId="0" applyNumberFormat="1" applyFont="1" applyFill="1" applyBorder="1" applyAlignment="1" applyProtection="1">
      <alignment horizontal="right"/>
      <protection locked="0"/>
    </xf>
    <xf numFmtId="3" fontId="1" fillId="0" borderId="15" xfId="0" applyNumberFormat="1" applyFont="1" applyBorder="1" applyAlignment="1">
      <alignment horizontal="right"/>
    </xf>
    <xf numFmtId="0" fontId="0" fillId="0" borderId="0" xfId="0" applyBorder="1" applyAlignment="1">
      <alignment horizontal="left" vertical="top" wrapText="1"/>
    </xf>
    <xf numFmtId="0" fontId="5" fillId="0" borderId="0" xfId="0" applyFont="1" applyBorder="1" applyAlignment="1">
      <alignment horizontal="center" vertical="center"/>
    </xf>
    <xf numFmtId="0" fontId="1" fillId="0" borderId="0" xfId="0" applyFont="1" applyBorder="1" applyAlignment="1" applyProtection="1">
      <alignment horizontal="right"/>
      <protection/>
    </xf>
    <xf numFmtId="3" fontId="1" fillId="0" borderId="0" xfId="0" applyNumberFormat="1" applyFont="1" applyFill="1" applyBorder="1" applyAlignment="1" applyProtection="1">
      <alignment horizontal="right"/>
      <protection locked="0"/>
    </xf>
    <xf numFmtId="0" fontId="1" fillId="0" borderId="0" xfId="0" applyFont="1" applyBorder="1" applyAlignment="1">
      <alignment horizontal="right"/>
    </xf>
    <xf numFmtId="0" fontId="5" fillId="0" borderId="0" xfId="0" applyFont="1" applyBorder="1" applyAlignment="1">
      <alignment horizontal="center"/>
    </xf>
    <xf numFmtId="3" fontId="1" fillId="0" borderId="0" xfId="0" applyNumberFormat="1" applyFont="1" applyBorder="1" applyAlignment="1">
      <alignment horizontal="right"/>
    </xf>
    <xf numFmtId="4" fontId="1"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locked="0"/>
    </xf>
    <xf numFmtId="49" fontId="29" fillId="0" borderId="0" xfId="0" applyNumberFormat="1" applyFont="1" applyBorder="1" applyAlignment="1">
      <alignment horizontal="left" vertical="top" wrapText="1"/>
    </xf>
    <xf numFmtId="0" fontId="5" fillId="0" borderId="0" xfId="0" applyFont="1" applyBorder="1" applyAlignment="1">
      <alignment horizontal="right"/>
    </xf>
    <xf numFmtId="0" fontId="0" fillId="0" borderId="0" xfId="0" applyBorder="1" applyAlignment="1">
      <alignment horizontal="center" vertical="center" wrapText="1"/>
    </xf>
    <xf numFmtId="49" fontId="28" fillId="0" borderId="0" xfId="0" applyNumberFormat="1" applyFont="1" applyBorder="1" applyAlignment="1">
      <alignment horizontal="left" vertical="center"/>
    </xf>
    <xf numFmtId="3" fontId="9" fillId="0" borderId="0" xfId="0" applyNumberFormat="1" applyFont="1" applyFill="1" applyBorder="1" applyAlignment="1" applyProtection="1">
      <alignment horizontal="center" vertical="center"/>
      <protection locked="0"/>
    </xf>
    <xf numFmtId="164" fontId="32" fillId="0" borderId="0" xfId="0" applyNumberFormat="1" applyFont="1" applyBorder="1" applyAlignment="1">
      <alignment horizontal="left" vertical="center"/>
    </xf>
    <xf numFmtId="0" fontId="5" fillId="0" borderId="36" xfId="0" applyFont="1" applyBorder="1" applyAlignment="1">
      <alignment horizontal="center" vertical="center"/>
    </xf>
    <xf numFmtId="0" fontId="4" fillId="0" borderId="5" xfId="0" applyFont="1" applyBorder="1" applyAlignment="1">
      <alignment horizontal="right"/>
    </xf>
    <xf numFmtId="0" fontId="4" fillId="0" borderId="6" xfId="0" applyFont="1" applyBorder="1" applyAlignment="1">
      <alignment horizontal="right"/>
    </xf>
    <xf numFmtId="0" fontId="5" fillId="0" borderId="3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5" fillId="0" borderId="36" xfId="0" applyFont="1" applyBorder="1" applyAlignment="1" applyProtection="1">
      <alignment horizontal="right"/>
      <protection/>
    </xf>
    <xf numFmtId="0" fontId="4" fillId="0" borderId="5" xfId="0" applyFont="1" applyBorder="1" applyAlignment="1" applyProtection="1">
      <alignment/>
      <protection/>
    </xf>
    <xf numFmtId="0" fontId="4" fillId="0" borderId="6" xfId="0" applyFont="1" applyBorder="1" applyAlignment="1" applyProtection="1">
      <alignment/>
      <protection/>
    </xf>
    <xf numFmtId="0" fontId="4" fillId="0" borderId="23" xfId="0" applyFont="1" applyBorder="1" applyAlignment="1" applyProtection="1">
      <alignment/>
      <protection/>
    </xf>
    <xf numFmtId="164" fontId="25" fillId="0" borderId="0" xfId="0" applyNumberFormat="1" applyFont="1" applyAlignment="1">
      <alignment horizontal="left" vertical="center" wrapText="1"/>
    </xf>
    <xf numFmtId="49" fontId="25" fillId="0" borderId="0" xfId="0" applyNumberFormat="1" applyFont="1" applyAlignment="1">
      <alignment horizontal="left" vertical="center"/>
    </xf>
    <xf numFmtId="0" fontId="5" fillId="0" borderId="36" xfId="0" applyFont="1" applyBorder="1" applyAlignment="1" applyProtection="1">
      <alignment horizontal="center"/>
      <protection/>
    </xf>
    <xf numFmtId="49" fontId="5" fillId="0" borderId="38" xfId="0" applyNumberFormat="1" applyFont="1" applyBorder="1" applyAlignment="1">
      <alignment horizontal="center" vertical="center"/>
    </xf>
    <xf numFmtId="49" fontId="5" fillId="0" borderId="42" xfId="0" applyNumberFormat="1" applyFont="1" applyFill="1" applyBorder="1" applyAlignment="1" applyProtection="1">
      <alignment horizontal="center"/>
      <protection locked="0"/>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7" xfId="0" applyNumberFormat="1" applyFont="1" applyBorder="1" applyAlignment="1">
      <alignment horizontal="center" vertical="center"/>
    </xf>
    <xf numFmtId="0" fontId="5" fillId="0" borderId="18" xfId="0" applyFont="1" applyBorder="1" applyAlignment="1">
      <alignment horizontal="center" vertical="center"/>
    </xf>
    <xf numFmtId="49" fontId="1" fillId="0" borderId="36" xfId="0" applyNumberFormat="1" applyFont="1" applyBorder="1" applyAlignment="1">
      <alignment horizontal="right"/>
    </xf>
    <xf numFmtId="0" fontId="25" fillId="0" borderId="0" xfId="0" applyFont="1" applyAlignment="1">
      <alignment horizontal="left" vertical="center" wrapText="1"/>
    </xf>
    <xf numFmtId="0" fontId="1" fillId="0" borderId="0" xfId="0" applyFont="1" applyAlignment="1">
      <alignment wrapText="1"/>
    </xf>
    <xf numFmtId="164" fontId="25" fillId="0" borderId="0" xfId="0" applyNumberFormat="1" applyFont="1" applyAlignment="1">
      <alignment horizontal="left" vertical="center"/>
    </xf>
    <xf numFmtId="49" fontId="25" fillId="0" borderId="0" xfId="0" applyNumberFormat="1" applyFont="1" applyAlignment="1">
      <alignment/>
    </xf>
    <xf numFmtId="0" fontId="20" fillId="0" borderId="5" xfId="0" applyFont="1" applyBorder="1" applyAlignment="1">
      <alignment horizontal="center"/>
    </xf>
    <xf numFmtId="3" fontId="9" fillId="0" borderId="22" xfId="0" applyNumberFormat="1" applyFont="1" applyFill="1" applyBorder="1" applyAlignment="1" applyProtection="1">
      <alignment horizontal="center" vertical="center"/>
      <protection locked="0"/>
    </xf>
    <xf numFmtId="3" fontId="9" fillId="0" borderId="17" xfId="0" applyNumberFormat="1" applyFont="1" applyFill="1" applyBorder="1" applyAlignment="1" applyProtection="1">
      <alignment horizontal="center" vertical="center"/>
      <protection locked="0"/>
    </xf>
    <xf numFmtId="49" fontId="31" fillId="0" borderId="0" xfId="0" applyNumberFormat="1" applyFont="1" applyBorder="1" applyAlignment="1">
      <alignment horizontal="center" vertical="top" wrapText="1"/>
    </xf>
    <xf numFmtId="0" fontId="15" fillId="0" borderId="26" xfId="0" applyFont="1" applyBorder="1" applyAlignment="1">
      <alignment horizontal="left"/>
    </xf>
    <xf numFmtId="49" fontId="20" fillId="0" borderId="5" xfId="0" applyNumberFormat="1" applyFont="1" applyBorder="1" applyAlignment="1">
      <alignment horizontal="left" vertical="center"/>
    </xf>
    <xf numFmtId="49" fontId="20" fillId="0" borderId="17" xfId="0" applyNumberFormat="1" applyFont="1" applyBorder="1" applyAlignment="1">
      <alignment horizontal="left" vertical="center"/>
    </xf>
    <xf numFmtId="3" fontId="9" fillId="0" borderId="18" xfId="0" applyNumberFormat="1" applyFont="1" applyBorder="1" applyAlignment="1">
      <alignment horizontal="center" vertical="center"/>
    </xf>
    <xf numFmtId="3" fontId="9" fillId="0" borderId="22" xfId="0" applyNumberFormat="1" applyFont="1" applyBorder="1" applyAlignment="1">
      <alignment horizontal="center" vertical="center"/>
    </xf>
    <xf numFmtId="49" fontId="28" fillId="0" borderId="16" xfId="0" applyNumberFormat="1" applyFont="1" applyBorder="1" applyAlignment="1">
      <alignment horizontal="left" vertical="center"/>
    </xf>
    <xf numFmtId="49" fontId="28" fillId="0" borderId="13" xfId="0" applyNumberFormat="1" applyFont="1" applyBorder="1" applyAlignment="1">
      <alignment horizontal="left" vertical="center"/>
    </xf>
    <xf numFmtId="49" fontId="28" fillId="0" borderId="6" xfId="0" applyNumberFormat="1" applyFont="1" applyBorder="1" applyAlignment="1">
      <alignment horizontal="left" vertical="center"/>
    </xf>
    <xf numFmtId="3" fontId="9" fillId="0" borderId="20"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center" vertical="center"/>
      <protection locked="0"/>
    </xf>
    <xf numFmtId="49" fontId="28" fillId="0" borderId="4" xfId="0" applyNumberFormat="1" applyFont="1" applyBorder="1" applyAlignment="1">
      <alignment horizontal="left" vertical="center"/>
    </xf>
    <xf numFmtId="4" fontId="36" fillId="0" borderId="7" xfId="0" applyNumberFormat="1" applyFont="1" applyBorder="1" applyAlignment="1">
      <alignment horizontal="center" vertical="center"/>
    </xf>
    <xf numFmtId="3" fontId="36" fillId="0" borderId="7" xfId="0" applyNumberFormat="1" applyFont="1" applyBorder="1" applyAlignment="1">
      <alignment horizontal="center" vertical="center"/>
    </xf>
    <xf numFmtId="3" fontId="35" fillId="0" borderId="16" xfId="0" applyNumberFormat="1" applyFont="1" applyBorder="1" applyAlignment="1">
      <alignment horizontal="center" vertical="center"/>
    </xf>
    <xf numFmtId="4" fontId="36" fillId="0" borderId="20" xfId="0" applyNumberFormat="1" applyFont="1" applyBorder="1" applyAlignment="1">
      <alignment horizontal="center" vertical="center"/>
    </xf>
    <xf numFmtId="3" fontId="36" fillId="0" borderId="13" xfId="0" applyNumberFormat="1" applyFont="1" applyBorder="1" applyAlignment="1">
      <alignment horizontal="center" vertical="center"/>
    </xf>
    <xf numFmtId="2" fontId="4" fillId="0" borderId="43" xfId="0" applyNumberFormat="1" applyFont="1" applyBorder="1" applyAlignment="1">
      <alignment horizontal="center"/>
    </xf>
    <xf numFmtId="2" fontId="4" fillId="0" borderId="14" xfId="0" applyNumberFormat="1" applyFont="1" applyBorder="1" applyAlignment="1">
      <alignment horizontal="center"/>
    </xf>
    <xf numFmtId="49" fontId="29" fillId="0" borderId="44" xfId="0" applyNumberFormat="1"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4" fillId="0" borderId="43" xfId="0" applyFont="1" applyBorder="1" applyAlignment="1">
      <alignment/>
    </xf>
    <xf numFmtId="0" fontId="4" fillId="0" borderId="14" xfId="0" applyFont="1" applyBorder="1" applyAlignment="1">
      <alignment/>
    </xf>
    <xf numFmtId="49" fontId="20" fillId="0" borderId="6" xfId="0" applyNumberFormat="1" applyFont="1" applyBorder="1" applyAlignment="1">
      <alignment horizontal="left" vertical="center"/>
    </xf>
    <xf numFmtId="49" fontId="20" fillId="0" borderId="16" xfId="0" applyNumberFormat="1" applyFont="1" applyBorder="1" applyAlignment="1">
      <alignment horizontal="left" vertical="center"/>
    </xf>
    <xf numFmtId="3" fontId="9" fillId="0" borderId="19" xfId="0" applyNumberFormat="1" applyFont="1" applyBorder="1" applyAlignment="1">
      <alignment horizontal="center" vertical="center"/>
    </xf>
    <xf numFmtId="3" fontId="9" fillId="0" borderId="7" xfId="0" applyNumberFormat="1" applyFont="1" applyBorder="1" applyAlignment="1">
      <alignment horizontal="center" vertical="center"/>
    </xf>
    <xf numFmtId="3" fontId="9" fillId="0" borderId="10" xfId="0" applyNumberFormat="1" applyFont="1" applyBorder="1" applyAlignment="1">
      <alignment horizontal="center" vertical="center"/>
    </xf>
    <xf numFmtId="3" fontId="9" fillId="0" borderId="20" xfId="0" applyNumberFormat="1" applyFont="1" applyBorder="1" applyAlignment="1">
      <alignment horizontal="center" vertical="center"/>
    </xf>
    <xf numFmtId="3" fontId="9" fillId="0" borderId="7" xfId="0" applyNumberFormat="1" applyFont="1" applyFill="1" applyBorder="1" applyAlignment="1" applyProtection="1">
      <alignment horizontal="center" vertical="center"/>
      <protection locked="0"/>
    </xf>
    <xf numFmtId="3" fontId="9" fillId="0" borderId="16" xfId="0" applyNumberFormat="1" applyFont="1" applyFill="1" applyBorder="1" applyAlignment="1" applyProtection="1">
      <alignment horizontal="center" vertical="center"/>
      <protection locked="0"/>
    </xf>
    <xf numFmtId="0" fontId="15" fillId="0" borderId="47" xfId="0" applyFont="1" applyBorder="1" applyAlignment="1">
      <alignment horizontal="left"/>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34"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5" fillId="0" borderId="55" xfId="0" applyFont="1" applyBorder="1" applyAlignment="1">
      <alignment horizontal="left"/>
    </xf>
    <xf numFmtId="0" fontId="15" fillId="0" borderId="56" xfId="0" applyFont="1" applyBorder="1" applyAlignment="1">
      <alignment horizontal="left"/>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14" fillId="2" borderId="0" xfId="0" applyFont="1" applyFill="1" applyBorder="1" applyAlignment="1">
      <alignment horizontal="left"/>
    </xf>
    <xf numFmtId="0" fontId="30" fillId="0" borderId="0" xfId="0" applyFont="1" applyAlignment="1">
      <alignment/>
    </xf>
    <xf numFmtId="0" fontId="4" fillId="0" borderId="57" xfId="0" applyFont="1" applyBorder="1" applyAlignment="1">
      <alignment/>
    </xf>
    <xf numFmtId="0" fontId="4" fillId="0" borderId="52" xfId="0" applyFont="1" applyBorder="1" applyAlignment="1">
      <alignment/>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6" fillId="0" borderId="58" xfId="0" applyFont="1" applyBorder="1" applyAlignment="1">
      <alignment/>
    </xf>
    <xf numFmtId="0" fontId="6" fillId="0" borderId="54" xfId="0" applyFont="1" applyBorder="1" applyAlignment="1">
      <alignment/>
    </xf>
    <xf numFmtId="0" fontId="8" fillId="2" borderId="0" xfId="0" applyFont="1" applyFill="1" applyBorder="1" applyAlignment="1">
      <alignment horizontal="left"/>
    </xf>
    <xf numFmtId="0" fontId="14" fillId="0" borderId="0" xfId="0" applyFont="1" applyAlignment="1">
      <alignment/>
    </xf>
    <xf numFmtId="0" fontId="16" fillId="0" borderId="0" xfId="0" applyFont="1" applyBorder="1" applyAlignment="1">
      <alignment horizontal="center"/>
    </xf>
    <xf numFmtId="0" fontId="10" fillId="2" borderId="0" xfId="0" applyFont="1" applyFill="1" applyBorder="1" applyAlignment="1">
      <alignment horizontal="center"/>
    </xf>
    <xf numFmtId="0" fontId="25" fillId="0" borderId="0" xfId="0" applyFont="1" applyAlignment="1">
      <alignment wrapText="1"/>
    </xf>
    <xf numFmtId="0" fontId="22" fillId="0" borderId="0" xfId="0" applyFont="1" applyAlignment="1">
      <alignment wrapText="1"/>
    </xf>
    <xf numFmtId="3" fontId="20" fillId="0" borderId="59" xfId="0" applyNumberFormat="1" applyFont="1" applyBorder="1" applyAlignment="1">
      <alignment horizontal="center" vertical="center"/>
    </xf>
    <xf numFmtId="0" fontId="0" fillId="0" borderId="2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3" fontId="20" fillId="0" borderId="24" xfId="0" applyNumberFormat="1" applyFont="1" applyBorder="1" applyAlignment="1">
      <alignment horizontal="center" vertical="center"/>
    </xf>
    <xf numFmtId="3" fontId="20" fillId="0" borderId="22" xfId="0" applyNumberFormat="1" applyFont="1" applyBorder="1" applyAlignment="1">
      <alignment horizontal="center" vertical="center"/>
    </xf>
    <xf numFmtId="3" fontId="20" fillId="0" borderId="62" xfId="0" applyNumberFormat="1" applyFont="1" applyBorder="1" applyAlignment="1">
      <alignment horizontal="center" vertical="center"/>
    </xf>
    <xf numFmtId="164" fontId="33" fillId="0" borderId="0" xfId="0" applyNumberFormat="1" applyFont="1" applyAlignment="1">
      <alignment horizontal="center" vertical="top" wrapText="1"/>
    </xf>
    <xf numFmtId="0" fontId="34" fillId="0" borderId="0" xfId="0" applyFont="1" applyAlignment="1">
      <alignment horizontal="center" wrapText="1"/>
    </xf>
    <xf numFmtId="2" fontId="15" fillId="0" borderId="7" xfId="0" applyNumberFormat="1" applyFont="1" applyBorder="1" applyAlignment="1">
      <alignment horizontal="center" vertical="center"/>
    </xf>
    <xf numFmtId="3" fontId="20" fillId="0" borderId="7" xfId="0" applyNumberFormat="1" applyFont="1" applyBorder="1" applyAlignment="1">
      <alignment horizontal="center" vertical="center"/>
    </xf>
    <xf numFmtId="3" fontId="20" fillId="0" borderId="20" xfId="0" applyNumberFormat="1" applyFont="1" applyBorder="1" applyAlignment="1">
      <alignment horizontal="center" vertical="center"/>
    </xf>
    <xf numFmtId="164" fontId="21" fillId="0" borderId="63" xfId="0" applyNumberFormat="1" applyFont="1" applyBorder="1" applyAlignment="1">
      <alignment horizontal="center" vertical="center"/>
    </xf>
    <xf numFmtId="164" fontId="21" fillId="0" borderId="29" xfId="0" applyNumberFormat="1" applyFont="1" applyBorder="1" applyAlignment="1">
      <alignment horizontal="center" vertical="center"/>
    </xf>
    <xf numFmtId="164" fontId="21" fillId="0" borderId="11" xfId="0" applyNumberFormat="1" applyFont="1" applyBorder="1" applyAlignment="1">
      <alignment horizontal="center" vertical="center"/>
    </xf>
    <xf numFmtId="49" fontId="16" fillId="0" borderId="43" xfId="0" applyNumberFormat="1" applyFont="1" applyBorder="1" applyAlignment="1">
      <alignment horizontal="center" vertical="center"/>
    </xf>
    <xf numFmtId="49" fontId="16" fillId="0" borderId="42" xfId="0" applyNumberFormat="1" applyFont="1" applyBorder="1" applyAlignment="1">
      <alignment horizontal="center" vertical="center"/>
    </xf>
    <xf numFmtId="49" fontId="16" fillId="0" borderId="14" xfId="0" applyNumberFormat="1" applyFont="1" applyBorder="1" applyAlignment="1">
      <alignment horizontal="center" vertical="center"/>
    </xf>
    <xf numFmtId="0" fontId="20" fillId="0" borderId="32" xfId="0" applyFont="1" applyBorder="1" applyAlignment="1">
      <alignment horizontal="center" vertical="center"/>
    </xf>
    <xf numFmtId="0" fontId="20" fillId="0" borderId="22" xfId="0" applyFont="1" applyBorder="1" applyAlignment="1">
      <alignment horizontal="center" vertical="center"/>
    </xf>
    <xf numFmtId="3" fontId="15" fillId="0" borderId="24" xfId="0" applyNumberFormat="1" applyFont="1" applyBorder="1" applyAlignment="1">
      <alignment horizontal="center" vertical="center"/>
    </xf>
    <xf numFmtId="3" fontId="15" fillId="0" borderId="22" xfId="0" applyNumberFormat="1" applyFont="1" applyBorder="1" applyAlignment="1">
      <alignment horizontal="center" vertical="center"/>
    </xf>
    <xf numFmtId="2" fontId="15" fillId="0" borderId="24" xfId="0" applyNumberFormat="1" applyFont="1" applyBorder="1" applyAlignment="1">
      <alignment horizontal="center" vertical="center"/>
    </xf>
    <xf numFmtId="2" fontId="15" fillId="0" borderId="22" xfId="0" applyNumberFormat="1" applyFont="1" applyBorder="1" applyAlignment="1">
      <alignment horizontal="center" vertical="center"/>
    </xf>
    <xf numFmtId="164" fontId="24" fillId="0" borderId="8" xfId="0" applyNumberFormat="1" applyFont="1" applyBorder="1" applyAlignment="1">
      <alignment horizontal="center" vertical="center"/>
    </xf>
    <xf numFmtId="164" fontId="24" fillId="0" borderId="30" xfId="0" applyNumberFormat="1" applyFont="1" applyBorder="1" applyAlignment="1">
      <alignment horizontal="center" vertical="center"/>
    </xf>
    <xf numFmtId="164" fontId="24" fillId="0" borderId="64" xfId="0" applyNumberFormat="1" applyFont="1" applyBorder="1" applyAlignment="1">
      <alignment horizontal="center" vertical="center"/>
    </xf>
    <xf numFmtId="164" fontId="21" fillId="0" borderId="8" xfId="0" applyNumberFormat="1" applyFont="1" applyBorder="1" applyAlignment="1">
      <alignment horizontal="center" vertical="center"/>
    </xf>
    <xf numFmtId="164" fontId="21" fillId="0" borderId="30" xfId="0" applyNumberFormat="1" applyFont="1" applyBorder="1" applyAlignment="1">
      <alignment horizontal="center" vertical="center"/>
    </xf>
    <xf numFmtId="164" fontId="21" fillId="0" borderId="64" xfId="0" applyNumberFormat="1" applyFont="1" applyBorder="1" applyAlignment="1">
      <alignment horizontal="center" vertical="center"/>
    </xf>
    <xf numFmtId="164" fontId="21" fillId="0" borderId="60" xfId="0" applyNumberFormat="1" applyFont="1" applyBorder="1" applyAlignment="1">
      <alignment horizontal="center" vertical="center"/>
    </xf>
    <xf numFmtId="3" fontId="15" fillId="0" borderId="32" xfId="0" applyNumberFormat="1" applyFont="1" applyBorder="1" applyAlignment="1">
      <alignment horizontal="center" vertical="center"/>
    </xf>
    <xf numFmtId="164" fontId="24" fillId="0" borderId="60" xfId="0" applyNumberFormat="1" applyFont="1" applyBorder="1" applyAlignment="1">
      <alignment horizontal="center" vertical="center"/>
    </xf>
    <xf numFmtId="164" fontId="23" fillId="0" borderId="26" xfId="0" applyNumberFormat="1" applyFont="1" applyBorder="1" applyAlignment="1">
      <alignment horizontal="center" vertical="center"/>
    </xf>
    <xf numFmtId="164" fontId="23" fillId="0" borderId="28" xfId="0" applyNumberFormat="1" applyFont="1" applyBorder="1" applyAlignment="1">
      <alignment horizontal="center" vertical="center"/>
    </xf>
    <xf numFmtId="164" fontId="23" fillId="0" borderId="47" xfId="0" applyNumberFormat="1" applyFont="1" applyBorder="1" applyAlignment="1">
      <alignment horizontal="center" vertical="center"/>
    </xf>
    <xf numFmtId="49" fontId="5" fillId="0" borderId="0" xfId="0" applyNumberFormat="1" applyFont="1" applyAlignment="1">
      <alignment horizontal="left" vertical="center" wrapText="1"/>
    </xf>
    <xf numFmtId="164" fontId="15" fillId="0" borderId="26" xfId="0" applyNumberFormat="1" applyFont="1" applyBorder="1" applyAlignment="1">
      <alignment horizontal="center" vertical="center"/>
    </xf>
    <xf numFmtId="164" fontId="15" fillId="0" borderId="28" xfId="0" applyNumberFormat="1" applyFont="1" applyBorder="1" applyAlignment="1">
      <alignment horizontal="center" vertical="center"/>
    </xf>
    <xf numFmtId="164" fontId="15" fillId="0" borderId="47" xfId="0" applyNumberFormat="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0" fontId="1" fillId="0" borderId="0" xfId="0" applyFont="1" applyBorder="1" applyAlignment="1">
      <alignment horizontal="center" vertical="center"/>
    </xf>
    <xf numFmtId="0" fontId="15" fillId="0" borderId="0" xfId="0" applyFont="1" applyBorder="1" applyAlignment="1">
      <alignment horizontal="left"/>
    </xf>
    <xf numFmtId="0" fontId="1" fillId="0" borderId="27" xfId="0" applyFont="1" applyBorder="1" applyAlignment="1">
      <alignment horizontal="center" vertical="center"/>
    </xf>
    <xf numFmtId="0" fontId="1" fillId="0" borderId="65" xfId="0" applyFont="1" applyBorder="1" applyAlignment="1">
      <alignment horizontal="center" vertical="center"/>
    </xf>
    <xf numFmtId="0" fontId="1" fillId="0" borderId="29" xfId="0" applyFont="1" applyBorder="1" applyAlignment="1">
      <alignment horizontal="center" vertical="center"/>
    </xf>
    <xf numFmtId="0" fontId="1" fillId="0" borderId="18" xfId="0" applyFont="1" applyBorder="1" applyAlignment="1">
      <alignment horizontal="center" vertical="center"/>
    </xf>
    <xf numFmtId="164" fontId="9" fillId="0" borderId="27" xfId="0" applyNumberFormat="1" applyFont="1" applyBorder="1" applyAlignment="1">
      <alignment horizontal="center" vertical="center"/>
    </xf>
    <xf numFmtId="164" fontId="9" fillId="0" borderId="65" xfId="0" applyNumberFormat="1" applyFont="1" applyBorder="1" applyAlignment="1">
      <alignment horizontal="center" vertical="center"/>
    </xf>
    <xf numFmtId="164" fontId="9" fillId="0" borderId="53" xfId="0" applyNumberFormat="1" applyFont="1" applyBorder="1" applyAlignment="1">
      <alignment horizontal="center" vertical="center"/>
    </xf>
    <xf numFmtId="164" fontId="9" fillId="0" borderId="50" xfId="0" applyNumberFormat="1" applyFont="1" applyBorder="1" applyAlignment="1">
      <alignment horizontal="center" vertical="center"/>
    </xf>
    <xf numFmtId="164" fontId="9" fillId="0" borderId="59" xfId="0" applyNumberFormat="1" applyFont="1" applyBorder="1" applyAlignment="1">
      <alignment horizontal="center" vertical="center"/>
    </xf>
    <xf numFmtId="164" fontId="9" fillId="0" borderId="60" xfId="0" applyNumberFormat="1" applyFont="1" applyBorder="1" applyAlignment="1">
      <alignment horizontal="center" vertical="center"/>
    </xf>
    <xf numFmtId="164" fontId="9" fillId="0" borderId="54" xfId="0" applyNumberFormat="1" applyFont="1" applyBorder="1" applyAlignment="1">
      <alignment horizontal="center" vertical="center"/>
    </xf>
    <xf numFmtId="3" fontId="35" fillId="0" borderId="24" xfId="0" applyNumberFormat="1" applyFont="1" applyBorder="1" applyAlignment="1">
      <alignment horizontal="center" vertical="center"/>
    </xf>
    <xf numFmtId="3" fontId="35" fillId="0" borderId="66" xfId="0" applyNumberFormat="1" applyFont="1" applyBorder="1" applyAlignment="1">
      <alignment horizontal="center" vertical="center"/>
    </xf>
    <xf numFmtId="49" fontId="28" fillId="0" borderId="67" xfId="0" applyNumberFormat="1" applyFont="1" applyBorder="1" applyAlignment="1">
      <alignment horizontal="left" vertical="center"/>
    </xf>
    <xf numFmtId="49" fontId="28" fillId="0" borderId="66" xfId="0" applyNumberFormat="1" applyFont="1" applyBorder="1" applyAlignment="1">
      <alignment horizontal="left" vertical="center"/>
    </xf>
    <xf numFmtId="164" fontId="1" fillId="0" borderId="59" xfId="0" applyNumberFormat="1" applyFont="1" applyBorder="1" applyAlignment="1">
      <alignment horizontal="center" vertical="center"/>
    </xf>
    <xf numFmtId="164" fontId="1" fillId="0" borderId="60" xfId="0" applyNumberFormat="1" applyFont="1" applyBorder="1" applyAlignment="1">
      <alignment horizontal="center" vertical="center"/>
    </xf>
    <xf numFmtId="164" fontId="1" fillId="0" borderId="61"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20" fillId="0" borderId="7" xfId="0" applyNumberFormat="1" applyFont="1" applyBorder="1" applyAlignment="1">
      <alignment horizontal="center" vertical="center"/>
    </xf>
    <xf numFmtId="3" fontId="15" fillId="0" borderId="7" xfId="0" applyNumberFormat="1" applyFont="1" applyBorder="1" applyAlignment="1">
      <alignment horizontal="center" vertical="center"/>
    </xf>
    <xf numFmtId="2" fontId="20" fillId="0" borderId="7" xfId="0" applyNumberFormat="1" applyFont="1" applyBorder="1" applyAlignment="1">
      <alignment horizontal="center" vertical="center"/>
    </xf>
    <xf numFmtId="0" fontId="0" fillId="0" borderId="7" xfId="0" applyFont="1" applyBorder="1" applyAlignment="1">
      <alignment horizontal="center" vertical="center"/>
    </xf>
    <xf numFmtId="0" fontId="0" fillId="0" borderId="16" xfId="0" applyFont="1" applyBorder="1" applyAlignment="1">
      <alignment horizontal="center" vertical="center"/>
    </xf>
    <xf numFmtId="164" fontId="20" fillId="0" borderId="26" xfId="0" applyNumberFormat="1" applyFont="1" applyBorder="1" applyAlignment="1">
      <alignment horizontal="center" vertical="center"/>
    </xf>
    <xf numFmtId="164" fontId="20" fillId="0" borderId="28" xfId="0" applyNumberFormat="1" applyFont="1" applyBorder="1" applyAlignment="1">
      <alignment horizontal="center" vertical="center"/>
    </xf>
    <xf numFmtId="164" fontId="20" fillId="0" borderId="47" xfId="0" applyNumberFormat="1" applyFont="1" applyBorder="1" applyAlignment="1">
      <alignment horizontal="center" vertical="center"/>
    </xf>
    <xf numFmtId="164" fontId="20" fillId="0" borderId="20" xfId="0" applyNumberFormat="1" applyFont="1" applyBorder="1" applyAlignment="1">
      <alignment horizontal="center" vertical="center"/>
    </xf>
    <xf numFmtId="164" fontId="23" fillId="0" borderId="35" xfId="0" applyNumberFormat="1" applyFont="1" applyBorder="1" applyAlignment="1">
      <alignment horizontal="center" vertical="center"/>
    </xf>
    <xf numFmtId="164" fontId="23" fillId="0" borderId="27" xfId="0" applyNumberFormat="1" applyFont="1" applyBorder="1" applyAlignment="1">
      <alignment horizontal="center" vertical="center"/>
    </xf>
    <xf numFmtId="164" fontId="23" fillId="0" borderId="60" xfId="0" applyNumberFormat="1" applyFont="1" applyBorder="1" applyAlignment="1">
      <alignment horizontal="center" vertical="center"/>
    </xf>
    <xf numFmtId="2" fontId="20" fillId="0" borderId="59" xfId="0" applyNumberFormat="1" applyFont="1" applyBorder="1" applyAlignment="1">
      <alignment horizontal="center" vertical="center"/>
    </xf>
    <xf numFmtId="0" fontId="0" fillId="0" borderId="27"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center" vertical="center"/>
    </xf>
    <xf numFmtId="0" fontId="1" fillId="0" borderId="7" xfId="0" applyFont="1" applyBorder="1" applyAlignment="1">
      <alignment horizontal="center" vertical="center"/>
    </xf>
    <xf numFmtId="164" fontId="23" fillId="0" borderId="8" xfId="0" applyNumberFormat="1" applyFont="1" applyBorder="1" applyAlignment="1">
      <alignment horizontal="center" vertical="center"/>
    </xf>
    <xf numFmtId="164" fontId="23" fillId="0" borderId="30" xfId="0" applyNumberFormat="1" applyFont="1" applyBorder="1" applyAlignment="1">
      <alignment horizontal="center" vertical="center"/>
    </xf>
    <xf numFmtId="164" fontId="23" fillId="0" borderId="64" xfId="0" applyNumberFormat="1" applyFont="1" applyBorder="1" applyAlignment="1">
      <alignment horizontal="center" vertical="center"/>
    </xf>
    <xf numFmtId="4" fontId="20" fillId="0" borderId="0" xfId="0" applyNumberFormat="1" applyFont="1" applyBorder="1" applyAlignment="1">
      <alignment horizontal="center" vertical="center"/>
    </xf>
    <xf numFmtId="164" fontId="21" fillId="0" borderId="43" xfId="0" applyNumberFormat="1" applyFont="1" applyBorder="1" applyAlignment="1">
      <alignment horizontal="center" vertical="center"/>
    </xf>
    <xf numFmtId="164" fontId="21" fillId="0" borderId="42" xfId="0" applyNumberFormat="1" applyFont="1" applyBorder="1" applyAlignment="1">
      <alignment horizontal="center" vertical="center"/>
    </xf>
    <xf numFmtId="164" fontId="21" fillId="0" borderId="14" xfId="0" applyNumberFormat="1" applyFont="1" applyBorder="1" applyAlignment="1">
      <alignment horizontal="center" vertical="center"/>
    </xf>
    <xf numFmtId="4" fontId="20" fillId="0" borderId="21"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30" xfId="0" applyNumberFormat="1" applyFont="1" applyBorder="1" applyAlignment="1">
      <alignment horizontal="center" vertical="center"/>
    </xf>
    <xf numFmtId="164" fontId="15" fillId="0" borderId="64" xfId="0" applyNumberFormat="1" applyFont="1" applyBorder="1" applyAlignment="1">
      <alignment horizontal="center" vertical="center"/>
    </xf>
    <xf numFmtId="0" fontId="1" fillId="0" borderId="43" xfId="0" applyFont="1" applyBorder="1" applyAlignment="1">
      <alignment horizontal="center" vertical="center"/>
    </xf>
    <xf numFmtId="0" fontId="1" fillId="0" borderId="42" xfId="0" applyFont="1" applyBorder="1" applyAlignment="1">
      <alignment horizontal="center" vertical="center"/>
    </xf>
    <xf numFmtId="0" fontId="1" fillId="0" borderId="14" xfId="0" applyFont="1" applyBorder="1" applyAlignment="1">
      <alignment horizontal="center" vertical="center"/>
    </xf>
    <xf numFmtId="4" fontId="20" fillId="0" borderId="54" xfId="0" applyNumberFormat="1" applyFont="1" applyBorder="1" applyAlignment="1">
      <alignment horizontal="center" vertical="center"/>
    </xf>
    <xf numFmtId="2" fontId="15" fillId="0" borderId="62" xfId="0" applyNumberFormat="1" applyFont="1" applyBorder="1" applyAlignment="1">
      <alignment horizontal="center" vertical="center"/>
    </xf>
    <xf numFmtId="164" fontId="28" fillId="0" borderId="8" xfId="0" applyNumberFormat="1" applyFont="1" applyBorder="1" applyAlignment="1">
      <alignment horizontal="center"/>
    </xf>
    <xf numFmtId="0" fontId="0" fillId="0" borderId="30" xfId="0" applyBorder="1" applyAlignment="1">
      <alignment horizontal="center"/>
    </xf>
    <xf numFmtId="0" fontId="0" fillId="0" borderId="64" xfId="0" applyBorder="1" applyAlignment="1">
      <alignment horizontal="center"/>
    </xf>
    <xf numFmtId="2" fontId="15" fillId="0" borderId="66" xfId="0" applyNumberFormat="1" applyFont="1" applyBorder="1" applyAlignment="1">
      <alignment horizontal="center" vertical="center"/>
    </xf>
    <xf numFmtId="49" fontId="39" fillId="0" borderId="44" xfId="0" applyNumberFormat="1" applyFont="1" applyBorder="1" applyAlignment="1">
      <alignment horizontal="center" vertical="center" wrapText="1"/>
    </xf>
    <xf numFmtId="0" fontId="41" fillId="0" borderId="43" xfId="0" applyFont="1" applyBorder="1" applyAlignment="1">
      <alignment/>
    </xf>
    <xf numFmtId="0" fontId="41" fillId="0" borderId="14" xfId="0" applyFont="1" applyBorder="1" applyAlignment="1">
      <alignment/>
    </xf>
    <xf numFmtId="2" fontId="41" fillId="0" borderId="14" xfId="0" applyNumberFormat="1" applyFont="1" applyBorder="1" applyAlignment="1">
      <alignment horizontal="center"/>
    </xf>
    <xf numFmtId="2" fontId="41" fillId="0" borderId="43" xfId="0" applyNumberFormat="1" applyFont="1" applyBorder="1" applyAlignment="1">
      <alignment horizontal="center"/>
    </xf>
    <xf numFmtId="2" fontId="41" fillId="0" borderId="14" xfId="0" applyNumberFormat="1" applyFont="1" applyBorder="1" applyAlignment="1">
      <alignment horizontal="center"/>
    </xf>
    <xf numFmtId="0" fontId="41" fillId="0" borderId="15" xfId="0" applyFont="1" applyBorder="1" applyAlignment="1">
      <alignment horizontal="center" vertical="center" wrapText="1"/>
    </xf>
    <xf numFmtId="0" fontId="42" fillId="0" borderId="45" xfId="0" applyFont="1" applyBorder="1" applyAlignment="1">
      <alignment horizontal="center" vertical="center" wrapText="1"/>
    </xf>
    <xf numFmtId="0" fontId="39" fillId="0" borderId="15" xfId="0" applyFont="1" applyBorder="1" applyAlignment="1">
      <alignment horizontal="center" vertical="center"/>
    </xf>
    <xf numFmtId="0" fontId="43" fillId="0" borderId="36" xfId="0" applyFont="1" applyBorder="1" applyAlignment="1" applyProtection="1">
      <alignment horizontal="right"/>
      <protection/>
    </xf>
    <xf numFmtId="3" fontId="43" fillId="0" borderId="37" xfId="0" applyNumberFormat="1" applyFont="1" applyFill="1" applyBorder="1" applyAlignment="1" applyProtection="1">
      <alignment horizontal="right"/>
      <protection locked="0"/>
    </xf>
    <xf numFmtId="0" fontId="39" fillId="0" borderId="38" xfId="0" applyFont="1" applyBorder="1" applyAlignment="1">
      <alignment horizontal="center" vertical="center"/>
    </xf>
    <xf numFmtId="0" fontId="39" fillId="0" borderId="36" xfId="0" applyFont="1" applyBorder="1" applyAlignment="1">
      <alignment horizontal="center" vertical="center"/>
    </xf>
    <xf numFmtId="0" fontId="39" fillId="0" borderId="36" xfId="0" applyFont="1" applyBorder="1" applyAlignment="1">
      <alignment horizontal="center"/>
    </xf>
    <xf numFmtId="3" fontId="43" fillId="0" borderId="15" xfId="0" applyNumberFormat="1" applyFont="1" applyBorder="1" applyAlignment="1">
      <alignment horizontal="right"/>
    </xf>
    <xf numFmtId="0" fontId="41" fillId="0" borderId="39" xfId="0" applyFont="1" applyBorder="1" applyAlignment="1">
      <alignment horizontal="center" vertical="center"/>
    </xf>
    <xf numFmtId="0" fontId="42" fillId="0" borderId="5" xfId="0" applyFont="1" applyBorder="1" applyAlignment="1" applyProtection="1">
      <alignment/>
      <protection/>
    </xf>
    <xf numFmtId="3" fontId="42" fillId="0" borderId="17" xfId="0" applyNumberFormat="1" applyFont="1" applyBorder="1" applyAlignment="1" applyProtection="1">
      <alignment horizontal="right"/>
      <protection locked="0"/>
    </xf>
    <xf numFmtId="0" fontId="42" fillId="0" borderId="18" xfId="0" applyFont="1" applyBorder="1" applyAlignment="1">
      <alignment horizontal="right"/>
    </xf>
    <xf numFmtId="0" fontId="42" fillId="0" borderId="5" xfId="0" applyFont="1" applyBorder="1" applyAlignment="1">
      <alignment horizontal="right"/>
    </xf>
    <xf numFmtId="0" fontId="35" fillId="0" borderId="5" xfId="0" applyFont="1" applyBorder="1" applyAlignment="1">
      <alignment horizontal="center"/>
    </xf>
    <xf numFmtId="0" fontId="41" fillId="0" borderId="5" xfId="0" applyFont="1" applyBorder="1" applyAlignment="1">
      <alignment horizontal="right"/>
    </xf>
    <xf numFmtId="3" fontId="42" fillId="0" borderId="11" xfId="0" applyNumberFormat="1" applyFont="1" applyBorder="1" applyAlignment="1">
      <alignment horizontal="right"/>
    </xf>
    <xf numFmtId="0" fontId="41" fillId="0" borderId="40" xfId="0" applyFont="1" applyBorder="1" applyAlignment="1">
      <alignment horizontal="center" vertical="center"/>
    </xf>
    <xf numFmtId="0" fontId="42" fillId="0" borderId="6" xfId="0" applyFont="1" applyBorder="1" applyAlignment="1" applyProtection="1">
      <alignment/>
      <protection/>
    </xf>
    <xf numFmtId="3" fontId="42" fillId="0" borderId="16" xfId="0" applyNumberFormat="1" applyFont="1" applyBorder="1" applyAlignment="1" applyProtection="1">
      <alignment horizontal="right"/>
      <protection locked="0"/>
    </xf>
    <xf numFmtId="0" fontId="42" fillId="0" borderId="19" xfId="0" applyFont="1" applyBorder="1" applyAlignment="1">
      <alignment horizontal="right"/>
    </xf>
    <xf numFmtId="0" fontId="42" fillId="0" borderId="6" xfId="0" applyFont="1" applyBorder="1" applyAlignment="1">
      <alignment horizontal="right"/>
    </xf>
    <xf numFmtId="0" fontId="41" fillId="0" borderId="6" xfId="0" applyFont="1" applyBorder="1" applyAlignment="1">
      <alignment horizontal="right"/>
    </xf>
    <xf numFmtId="0" fontId="41" fillId="0" borderId="41" xfId="0" applyFont="1" applyBorder="1" applyAlignment="1">
      <alignment horizontal="center" vertical="center"/>
    </xf>
    <xf numFmtId="0" fontId="42" fillId="0" borderId="23" xfId="0" applyFont="1" applyBorder="1" applyAlignment="1" applyProtection="1">
      <alignment/>
      <protection/>
    </xf>
    <xf numFmtId="3" fontId="42" fillId="0" borderId="25" xfId="0" applyNumberFormat="1" applyFont="1" applyBorder="1" applyAlignment="1" applyProtection="1">
      <alignment horizontal="right"/>
      <protection locked="0"/>
    </xf>
    <xf numFmtId="0" fontId="42" fillId="0" borderId="27" xfId="0" applyFont="1" applyBorder="1" applyAlignment="1">
      <alignment horizontal="right"/>
    </xf>
    <xf numFmtId="0" fontId="42" fillId="0" borderId="23" xfId="0" applyFont="1" applyBorder="1" applyAlignment="1">
      <alignment horizontal="right"/>
    </xf>
    <xf numFmtId="0" fontId="42" fillId="0" borderId="46" xfId="0" applyFont="1" applyBorder="1" applyAlignment="1">
      <alignment horizontal="center" vertical="center" wrapText="1"/>
    </xf>
    <xf numFmtId="0" fontId="43" fillId="0" borderId="36" xfId="0" applyFont="1" applyBorder="1" applyAlignment="1">
      <alignment horizontal="right"/>
    </xf>
    <xf numFmtId="3" fontId="43" fillId="0" borderId="42" xfId="0" applyNumberFormat="1" applyFont="1" applyFill="1" applyBorder="1" applyAlignment="1" applyProtection="1">
      <alignment horizontal="right"/>
      <protection locked="0"/>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4"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5"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6"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5</xdr:row>
      <xdr:rowOff>47625</xdr:rowOff>
    </xdr:from>
    <xdr:to>
      <xdr:col>6</xdr:col>
      <xdr:colOff>190500</xdr:colOff>
      <xdr:row>6</xdr:row>
      <xdr:rowOff>0</xdr:rowOff>
    </xdr:to>
    <xdr:sp>
      <xdr:nvSpPr>
        <xdr:cNvPr id="7" name="text 8"/>
        <xdr:cNvSpPr txBox="1">
          <a:spLocks noChangeArrowheads="1"/>
        </xdr:cNvSpPr>
      </xdr:nvSpPr>
      <xdr:spPr>
        <a:xfrm>
          <a:off x="0" y="895350"/>
          <a:ext cx="376237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7</xdr:col>
      <xdr:colOff>76200</xdr:colOff>
      <xdr:row>5</xdr:row>
      <xdr:rowOff>47625</xdr:rowOff>
    </xdr:from>
    <xdr:to>
      <xdr:col>14</xdr:col>
      <xdr:colOff>619125</xdr:colOff>
      <xdr:row>6</xdr:row>
      <xdr:rowOff>28575</xdr:rowOff>
    </xdr:to>
    <xdr:sp>
      <xdr:nvSpPr>
        <xdr:cNvPr id="8" name="text 9"/>
        <xdr:cNvSpPr txBox="1">
          <a:spLocks noChangeArrowheads="1"/>
        </xdr:cNvSpPr>
      </xdr:nvSpPr>
      <xdr:spPr>
        <a:xfrm>
          <a:off x="3886200" y="895350"/>
          <a:ext cx="3810000" cy="15049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editAs="oneCell">
    <xdr:from>
      <xdr:col>11</xdr:col>
      <xdr:colOff>371475</xdr:colOff>
      <xdr:row>1</xdr:row>
      <xdr:rowOff>0</xdr:rowOff>
    </xdr:from>
    <xdr:to>
      <xdr:col>14</xdr:col>
      <xdr:colOff>114300</xdr:colOff>
      <xdr:row>4</xdr:row>
      <xdr:rowOff>9525</xdr:rowOff>
    </xdr:to>
    <xdr:pic>
      <xdr:nvPicPr>
        <xdr:cNvPr id="9" name="Picture 34"/>
        <xdr:cNvPicPr preferRelativeResize="1">
          <a:picLocks noChangeAspect="1"/>
        </xdr:cNvPicPr>
      </xdr:nvPicPr>
      <xdr:blipFill>
        <a:blip r:embed="rId1"/>
        <a:stretch>
          <a:fillRect/>
        </a:stretch>
      </xdr:blipFill>
      <xdr:spPr>
        <a:xfrm>
          <a:off x="5934075" y="161925"/>
          <a:ext cx="12573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20"/>
        <xdr:cNvSpPr txBox="1">
          <a:spLocks noChangeArrowheads="1"/>
        </xdr:cNvSpPr>
      </xdr:nvSpPr>
      <xdr:spPr>
        <a:xfrm>
          <a:off x="3524250" y="19812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11</xdr:row>
      <xdr:rowOff>0</xdr:rowOff>
    </xdr:from>
    <xdr:to>
      <xdr:col>2</xdr:col>
      <xdr:colOff>0</xdr:colOff>
      <xdr:row>11</xdr:row>
      <xdr:rowOff>0</xdr:rowOff>
    </xdr:to>
    <xdr:sp>
      <xdr:nvSpPr>
        <xdr:cNvPr id="2" name="text 21"/>
        <xdr:cNvSpPr txBox="1">
          <a:spLocks noChangeArrowheads="1"/>
        </xdr:cNvSpPr>
      </xdr:nvSpPr>
      <xdr:spPr>
        <a:xfrm>
          <a:off x="3524250" y="19812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11</xdr:row>
      <xdr:rowOff>0</xdr:rowOff>
    </xdr:from>
    <xdr:to>
      <xdr:col>4</xdr:col>
      <xdr:colOff>0</xdr:colOff>
      <xdr:row>11</xdr:row>
      <xdr:rowOff>0</xdr:rowOff>
    </xdr:to>
    <xdr:sp>
      <xdr:nvSpPr>
        <xdr:cNvPr id="3" name="text 23"/>
        <xdr:cNvSpPr txBox="1">
          <a:spLocks noChangeArrowheads="1"/>
        </xdr:cNvSpPr>
      </xdr:nvSpPr>
      <xdr:spPr>
        <a:xfrm>
          <a:off x="5391150" y="19812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11</xdr:row>
      <xdr:rowOff>0</xdr:rowOff>
    </xdr:from>
    <xdr:to>
      <xdr:col>5</xdr:col>
      <xdr:colOff>0</xdr:colOff>
      <xdr:row>11</xdr:row>
      <xdr:rowOff>0</xdr:rowOff>
    </xdr:to>
    <xdr:sp>
      <xdr:nvSpPr>
        <xdr:cNvPr id="4" name="text 25"/>
        <xdr:cNvSpPr txBox="1">
          <a:spLocks noChangeArrowheads="1"/>
        </xdr:cNvSpPr>
      </xdr:nvSpPr>
      <xdr:spPr>
        <a:xfrm>
          <a:off x="6324600" y="19812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11</xdr:row>
      <xdr:rowOff>0</xdr:rowOff>
    </xdr:from>
    <xdr:to>
      <xdr:col>2</xdr:col>
      <xdr:colOff>0</xdr:colOff>
      <xdr:row>11</xdr:row>
      <xdr:rowOff>0</xdr:rowOff>
    </xdr:to>
    <xdr:sp>
      <xdr:nvSpPr>
        <xdr:cNvPr id="5" name="TextBox 12"/>
        <xdr:cNvSpPr txBox="1">
          <a:spLocks noChangeArrowheads="1"/>
        </xdr:cNvSpPr>
      </xdr:nvSpPr>
      <xdr:spPr>
        <a:xfrm>
          <a:off x="3524250" y="19812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11</xdr:row>
      <xdr:rowOff>0</xdr:rowOff>
    </xdr:from>
    <xdr:to>
      <xdr:col>2</xdr:col>
      <xdr:colOff>0</xdr:colOff>
      <xdr:row>11</xdr:row>
      <xdr:rowOff>0</xdr:rowOff>
    </xdr:to>
    <xdr:sp>
      <xdr:nvSpPr>
        <xdr:cNvPr id="6" name="TextBox 13"/>
        <xdr:cNvSpPr txBox="1">
          <a:spLocks noChangeArrowheads="1"/>
        </xdr:cNvSpPr>
      </xdr:nvSpPr>
      <xdr:spPr>
        <a:xfrm>
          <a:off x="3524250" y="19812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11</xdr:row>
      <xdr:rowOff>0</xdr:rowOff>
    </xdr:from>
    <xdr:to>
      <xdr:col>4</xdr:col>
      <xdr:colOff>0</xdr:colOff>
      <xdr:row>11</xdr:row>
      <xdr:rowOff>0</xdr:rowOff>
    </xdr:to>
    <xdr:sp>
      <xdr:nvSpPr>
        <xdr:cNvPr id="7" name="TextBox 14"/>
        <xdr:cNvSpPr txBox="1">
          <a:spLocks noChangeArrowheads="1"/>
        </xdr:cNvSpPr>
      </xdr:nvSpPr>
      <xdr:spPr>
        <a:xfrm>
          <a:off x="5391150" y="19812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11</xdr:row>
      <xdr:rowOff>0</xdr:rowOff>
    </xdr:from>
    <xdr:to>
      <xdr:col>5</xdr:col>
      <xdr:colOff>0</xdr:colOff>
      <xdr:row>11</xdr:row>
      <xdr:rowOff>0</xdr:rowOff>
    </xdr:to>
    <xdr:sp>
      <xdr:nvSpPr>
        <xdr:cNvPr id="8" name="TextBox 15"/>
        <xdr:cNvSpPr txBox="1">
          <a:spLocks noChangeArrowheads="1"/>
        </xdr:cNvSpPr>
      </xdr:nvSpPr>
      <xdr:spPr>
        <a:xfrm>
          <a:off x="6324600" y="19812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178"/>
  <sheetViews>
    <sheetView showGridLines="0" tabSelected="1" workbookViewId="0" topLeftCell="A34">
      <selection activeCell="A37" sqref="A37:O42"/>
    </sheetView>
  </sheetViews>
  <sheetFormatPr defaultColWidth="9.00390625" defaultRowHeight="12.75"/>
  <cols>
    <col min="1" max="1" width="19.875" style="0" customWidth="1"/>
    <col min="2" max="2" width="3.875" style="0" customWidth="1"/>
    <col min="3" max="3" width="3.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 min="16" max="16" width="10.125" style="0" hidden="1" customWidth="1"/>
  </cols>
  <sheetData>
    <row r="2" spans="12:14" ht="12.75">
      <c r="L2" s="227"/>
      <c r="M2" s="227"/>
      <c r="N2" s="227"/>
    </row>
    <row r="3" spans="12:14" ht="12.75">
      <c r="L3" s="227"/>
      <c r="M3" s="227"/>
      <c r="N3" s="227"/>
    </row>
    <row r="4" spans="12:14" ht="12.75">
      <c r="L4" s="227"/>
      <c r="M4" s="227"/>
      <c r="N4" s="227"/>
    </row>
    <row r="5" spans="1:16" ht="15.75">
      <c r="A5" s="228" t="s">
        <v>36</v>
      </c>
      <c r="B5" s="229"/>
      <c r="C5" s="229"/>
      <c r="D5" s="229"/>
      <c r="E5" s="229"/>
      <c r="F5" s="229"/>
      <c r="G5" s="229"/>
      <c r="H5" s="229"/>
      <c r="I5" s="229"/>
      <c r="J5" s="229"/>
      <c r="K5" s="229"/>
      <c r="L5" s="229"/>
      <c r="M5" s="229"/>
      <c r="N5" s="229"/>
      <c r="O5" s="229"/>
      <c r="P5" s="12"/>
    </row>
    <row r="6" spans="3:11" ht="120" customHeight="1">
      <c r="C6" s="41"/>
      <c r="D6" s="7"/>
      <c r="E6" s="42"/>
      <c r="F6" s="7"/>
      <c r="G6" s="42"/>
      <c r="H6" s="7"/>
      <c r="I6" s="42"/>
      <c r="K6" s="42"/>
    </row>
    <row r="8" spans="1:15" ht="12.75">
      <c r="A8" s="230" t="s">
        <v>187</v>
      </c>
      <c r="B8" s="227"/>
      <c r="C8" s="227"/>
      <c r="D8" s="227"/>
      <c r="E8" s="227"/>
      <c r="F8" s="227"/>
      <c r="G8" s="227"/>
      <c r="H8" s="230" t="s">
        <v>188</v>
      </c>
      <c r="I8" s="231"/>
      <c r="J8" s="231"/>
      <c r="K8" s="231"/>
      <c r="L8" s="231"/>
      <c r="M8" s="231"/>
      <c r="N8" s="231"/>
      <c r="O8" s="231"/>
    </row>
    <row r="9" spans="1:15" ht="12.75">
      <c r="A9" s="8" t="s">
        <v>189</v>
      </c>
      <c r="B9" s="238" t="s">
        <v>190</v>
      </c>
      <c r="C9" s="227"/>
      <c r="D9" s="227"/>
      <c r="E9" s="227"/>
      <c r="F9" s="227"/>
      <c r="G9" s="227"/>
      <c r="H9" s="238" t="s">
        <v>191</v>
      </c>
      <c r="I9" s="227"/>
      <c r="J9" s="227"/>
      <c r="K9" s="227"/>
      <c r="L9" s="227"/>
      <c r="M9" s="227"/>
      <c r="N9" s="227"/>
      <c r="O9" s="227"/>
    </row>
    <row r="10" spans="1:15" ht="12.75">
      <c r="A10" s="8" t="s">
        <v>192</v>
      </c>
      <c r="B10" s="238" t="s">
        <v>193</v>
      </c>
      <c r="C10" s="227"/>
      <c r="D10" s="227"/>
      <c r="E10" s="227"/>
      <c r="F10" s="227"/>
      <c r="G10" s="227"/>
      <c r="H10" s="238" t="s">
        <v>194</v>
      </c>
      <c r="I10" s="227"/>
      <c r="J10" s="227"/>
      <c r="K10" s="227"/>
      <c r="L10" s="227"/>
      <c r="M10" s="227"/>
      <c r="N10" s="227"/>
      <c r="O10" s="227"/>
    </row>
    <row r="11" spans="1:15" ht="12.75">
      <c r="A11" s="8" t="s">
        <v>195</v>
      </c>
      <c r="B11" s="238" t="s">
        <v>196</v>
      </c>
      <c r="C11" s="227"/>
      <c r="D11" s="227"/>
      <c r="E11" s="227"/>
      <c r="F11" s="227"/>
      <c r="G11" s="227"/>
      <c r="H11" s="238" t="s">
        <v>197</v>
      </c>
      <c r="I11" s="227"/>
      <c r="J11" s="227"/>
      <c r="K11" s="227"/>
      <c r="L11" s="227"/>
      <c r="M11" s="227"/>
      <c r="N11" s="227"/>
      <c r="O11" s="227"/>
    </row>
    <row r="12" spans="1:15" ht="12.75">
      <c r="A12" s="8" t="s">
        <v>198</v>
      </c>
      <c r="B12" s="238" t="s">
        <v>271</v>
      </c>
      <c r="C12" s="227"/>
      <c r="D12" s="227"/>
      <c r="E12" s="227"/>
      <c r="F12" s="227"/>
      <c r="G12" s="227"/>
      <c r="H12" s="238" t="s">
        <v>276</v>
      </c>
      <c r="I12" s="227"/>
      <c r="J12" s="227"/>
      <c r="K12" s="227"/>
      <c r="L12" s="227"/>
      <c r="M12" s="227"/>
      <c r="N12" s="227"/>
      <c r="O12" s="227"/>
    </row>
    <row r="13" spans="1:15" ht="12.75">
      <c r="A13" s="8" t="s">
        <v>199</v>
      </c>
      <c r="B13" s="238" t="s">
        <v>200</v>
      </c>
      <c r="C13" s="227"/>
      <c r="D13" s="227"/>
      <c r="E13" s="227"/>
      <c r="F13" s="227"/>
      <c r="G13" s="227"/>
      <c r="H13" s="238" t="s">
        <v>201</v>
      </c>
      <c r="I13" s="227"/>
      <c r="J13" s="227"/>
      <c r="K13" s="227"/>
      <c r="L13" s="227"/>
      <c r="M13" s="227"/>
      <c r="N13" s="227"/>
      <c r="O13" s="227"/>
    </row>
    <row r="14" spans="1:16" ht="12.75">
      <c r="A14" s="8" t="s">
        <v>202</v>
      </c>
      <c r="B14" s="238" t="s">
        <v>203</v>
      </c>
      <c r="C14" s="227"/>
      <c r="D14" s="227"/>
      <c r="E14" s="227"/>
      <c r="F14" s="227"/>
      <c r="G14" s="227"/>
      <c r="H14" s="238" t="s">
        <v>204</v>
      </c>
      <c r="I14" s="227"/>
      <c r="J14" s="227"/>
      <c r="K14" s="227"/>
      <c r="L14" s="227"/>
      <c r="M14" s="227"/>
      <c r="N14" s="227"/>
      <c r="O14" s="227"/>
      <c r="P14" s="3"/>
    </row>
    <row r="15" spans="1:16" ht="12.75">
      <c r="A15" s="8" t="s">
        <v>205</v>
      </c>
      <c r="B15" s="238" t="s">
        <v>206</v>
      </c>
      <c r="C15" s="227"/>
      <c r="D15" s="227"/>
      <c r="E15" s="227"/>
      <c r="F15" s="227"/>
      <c r="G15" s="227"/>
      <c r="H15" s="238" t="s">
        <v>207</v>
      </c>
      <c r="I15" s="227"/>
      <c r="J15" s="227"/>
      <c r="K15" s="227"/>
      <c r="L15" s="227"/>
      <c r="M15" s="227"/>
      <c r="N15" s="227"/>
      <c r="O15" s="227"/>
      <c r="P15" s="3"/>
    </row>
    <row r="16" spans="1:16" ht="12.75">
      <c r="A16" s="8" t="s">
        <v>208</v>
      </c>
      <c r="B16" s="238" t="s">
        <v>209</v>
      </c>
      <c r="C16" s="227"/>
      <c r="D16" s="227"/>
      <c r="E16" s="227"/>
      <c r="F16" s="227"/>
      <c r="G16" s="227"/>
      <c r="H16" s="238" t="s">
        <v>210</v>
      </c>
      <c r="I16" s="227"/>
      <c r="J16" s="227"/>
      <c r="K16" s="227"/>
      <c r="L16" s="227"/>
      <c r="M16" s="227"/>
      <c r="N16" s="227"/>
      <c r="O16" s="227"/>
      <c r="P16" s="3"/>
    </row>
    <row r="17" spans="1:16" ht="12.75">
      <c r="A17" s="8" t="s">
        <v>211</v>
      </c>
      <c r="B17" s="238" t="s">
        <v>212</v>
      </c>
      <c r="C17" s="227"/>
      <c r="D17" s="227"/>
      <c r="E17" s="227"/>
      <c r="F17" s="227"/>
      <c r="G17" s="227"/>
      <c r="H17" s="238" t="s">
        <v>213</v>
      </c>
      <c r="I17" s="227"/>
      <c r="J17" s="227"/>
      <c r="K17" s="227"/>
      <c r="L17" s="227"/>
      <c r="M17" s="227"/>
      <c r="N17" s="227"/>
      <c r="O17" s="227"/>
      <c r="P17" s="3"/>
    </row>
    <row r="18" spans="1:16" ht="12.75">
      <c r="A18" s="8" t="s">
        <v>214</v>
      </c>
      <c r="B18" s="238" t="s">
        <v>215</v>
      </c>
      <c r="C18" s="227"/>
      <c r="D18" s="227"/>
      <c r="E18" s="227"/>
      <c r="F18" s="227"/>
      <c r="G18" s="227"/>
      <c r="H18" s="238" t="s">
        <v>216</v>
      </c>
      <c r="I18" s="227"/>
      <c r="J18" s="227"/>
      <c r="K18" s="227"/>
      <c r="L18" s="227"/>
      <c r="M18" s="227"/>
      <c r="N18" s="227"/>
      <c r="O18" s="227"/>
      <c r="P18" s="3"/>
    </row>
    <row r="19" spans="1:16" ht="12.75">
      <c r="A19" s="8" t="s">
        <v>217</v>
      </c>
      <c r="B19" s="238" t="s">
        <v>218</v>
      </c>
      <c r="C19" s="227"/>
      <c r="D19" s="227"/>
      <c r="E19" s="227"/>
      <c r="F19" s="227"/>
      <c r="G19" s="227"/>
      <c r="H19" s="238" t="s">
        <v>219</v>
      </c>
      <c r="I19" s="227"/>
      <c r="J19" s="227"/>
      <c r="K19" s="227"/>
      <c r="L19" s="227"/>
      <c r="M19" s="227"/>
      <c r="N19" s="227"/>
      <c r="O19" s="227"/>
      <c r="P19" s="3"/>
    </row>
    <row r="20" spans="1:16" ht="12.75">
      <c r="A20" s="8" t="s">
        <v>220</v>
      </c>
      <c r="B20" s="238" t="s">
        <v>221</v>
      </c>
      <c r="C20" s="227"/>
      <c r="D20" s="227"/>
      <c r="E20" s="227"/>
      <c r="F20" s="227"/>
      <c r="G20" s="227"/>
      <c r="H20" s="238" t="s">
        <v>222</v>
      </c>
      <c r="I20" s="227"/>
      <c r="J20" s="227"/>
      <c r="K20" s="227"/>
      <c r="L20" s="227"/>
      <c r="M20" s="227"/>
      <c r="N20" s="227"/>
      <c r="O20" s="227"/>
      <c r="P20" s="3"/>
    </row>
    <row r="21" spans="1:16" ht="12.75">
      <c r="A21" s="8"/>
      <c r="B21" s="8"/>
      <c r="C21" s="2"/>
      <c r="D21" s="2"/>
      <c r="E21" s="3"/>
      <c r="F21" s="2"/>
      <c r="G21" s="3"/>
      <c r="H21" s="2"/>
      <c r="I21" s="3"/>
      <c r="J21" s="2"/>
      <c r="K21" s="3"/>
      <c r="L21" s="3"/>
      <c r="M21" s="3"/>
      <c r="N21" s="3"/>
      <c r="O21" s="3"/>
      <c r="P21" s="3"/>
    </row>
    <row r="22" spans="1:15" ht="12.75" customHeight="1">
      <c r="A22" s="239" t="s">
        <v>223</v>
      </c>
      <c r="B22" s="227"/>
      <c r="C22" s="227"/>
      <c r="D22" s="227"/>
      <c r="E22" s="227"/>
      <c r="F22" s="227"/>
      <c r="G22" s="227"/>
      <c r="H22" s="227"/>
      <c r="I22" s="227"/>
      <c r="J22" s="227"/>
      <c r="K22" s="227"/>
      <c r="L22" s="227"/>
      <c r="M22" s="227"/>
      <c r="N22" s="227"/>
      <c r="O22" s="227"/>
    </row>
    <row r="23" spans="1:15" ht="12.75" customHeight="1">
      <c r="A23" s="124"/>
      <c r="B23" s="117"/>
      <c r="C23" s="117"/>
      <c r="D23" s="117"/>
      <c r="E23" s="117"/>
      <c r="F23" s="117"/>
      <c r="G23" s="117"/>
      <c r="H23" s="117"/>
      <c r="I23" s="117"/>
      <c r="J23" s="117"/>
      <c r="K23" s="117"/>
      <c r="L23" s="117"/>
      <c r="M23" s="117"/>
      <c r="N23" s="117"/>
      <c r="O23" s="117"/>
    </row>
    <row r="25" spans="1:16" ht="15.75">
      <c r="A25" s="240" t="s">
        <v>224</v>
      </c>
      <c r="B25" s="240"/>
      <c r="C25" s="240"/>
      <c r="D25" s="240"/>
      <c r="E25" s="240"/>
      <c r="F25" s="240"/>
      <c r="G25" s="240"/>
      <c r="H25" s="240"/>
      <c r="I25" s="240"/>
      <c r="J25" s="240"/>
      <c r="K25" s="240"/>
      <c r="L25" s="240"/>
      <c r="M25" s="240"/>
      <c r="N25" s="240"/>
      <c r="O25" s="240"/>
      <c r="P25" s="3"/>
    </row>
    <row r="26" spans="1:16" ht="12.75">
      <c r="A26" s="9"/>
      <c r="B26" s="9"/>
      <c r="C26" s="2"/>
      <c r="D26" s="2"/>
      <c r="E26" s="3"/>
      <c r="F26" s="2"/>
      <c r="G26" s="3"/>
      <c r="H26" s="2"/>
      <c r="I26" s="3"/>
      <c r="J26" s="2"/>
      <c r="K26" s="3"/>
      <c r="L26" s="3"/>
      <c r="M26" s="3"/>
      <c r="N26" s="3"/>
      <c r="O26" s="3"/>
      <c r="P26" s="3"/>
    </row>
    <row r="27" spans="1:16" ht="15.75">
      <c r="A27" s="241" t="s">
        <v>225</v>
      </c>
      <c r="B27" s="241"/>
      <c r="C27" s="241"/>
      <c r="D27" s="241"/>
      <c r="E27" s="241"/>
      <c r="F27" s="241"/>
      <c r="G27" s="241"/>
      <c r="H27" s="241"/>
      <c r="I27" s="241"/>
      <c r="J27" s="241"/>
      <c r="K27" s="241"/>
      <c r="L27" s="241"/>
      <c r="M27" s="241"/>
      <c r="N27" s="241"/>
      <c r="O27" s="241"/>
      <c r="P27" s="13"/>
    </row>
    <row r="28" spans="1:16" ht="16.5" thickBot="1">
      <c r="A28" s="13"/>
      <c r="B28" s="13"/>
      <c r="C28" s="13"/>
      <c r="D28" s="13"/>
      <c r="E28" s="13"/>
      <c r="F28" s="13"/>
      <c r="G28" s="13"/>
      <c r="H28" s="13"/>
      <c r="I28" s="13"/>
      <c r="J28" s="13"/>
      <c r="K28" s="13"/>
      <c r="L28" s="13"/>
      <c r="M28" s="13"/>
      <c r="N28" s="13"/>
      <c r="O28" s="13"/>
      <c r="P28" s="13"/>
    </row>
    <row r="29" spans="1:16" ht="12.75" customHeight="1">
      <c r="A29" s="232" t="s">
        <v>0</v>
      </c>
      <c r="B29" s="233"/>
      <c r="C29" s="38" t="s">
        <v>2</v>
      </c>
      <c r="D29" s="15"/>
      <c r="E29" s="20" t="s">
        <v>3</v>
      </c>
      <c r="F29" s="15"/>
      <c r="G29" s="20" t="s">
        <v>4</v>
      </c>
      <c r="H29" s="15"/>
      <c r="I29" s="20" t="s">
        <v>5</v>
      </c>
      <c r="J29" s="15"/>
      <c r="K29" s="17" t="s">
        <v>6</v>
      </c>
      <c r="L29" s="15"/>
      <c r="M29" s="17" t="s">
        <v>7</v>
      </c>
      <c r="N29" s="43"/>
      <c r="O29" s="234" t="s">
        <v>85</v>
      </c>
      <c r="P29" s="10"/>
    </row>
    <row r="30" spans="1:16" ht="12.75" customHeight="1" thickBot="1">
      <c r="A30" s="236" t="s">
        <v>8</v>
      </c>
      <c r="B30" s="237"/>
      <c r="C30" s="39" t="s">
        <v>10</v>
      </c>
      <c r="D30" s="21"/>
      <c r="E30" s="18" t="s">
        <v>11</v>
      </c>
      <c r="F30" s="19"/>
      <c r="G30" s="18" t="s">
        <v>12</v>
      </c>
      <c r="H30" s="19"/>
      <c r="I30" s="18" t="s">
        <v>13</v>
      </c>
      <c r="J30" s="19"/>
      <c r="K30" s="18" t="s">
        <v>14</v>
      </c>
      <c r="L30" s="16"/>
      <c r="M30" s="18" t="s">
        <v>15</v>
      </c>
      <c r="N30" s="44"/>
      <c r="O30" s="235"/>
      <c r="P30" s="10"/>
    </row>
    <row r="31" spans="1:16" ht="12.75" customHeight="1" thickBot="1">
      <c r="A31" s="203" t="s">
        <v>249</v>
      </c>
      <c r="B31" s="206" t="s">
        <v>226</v>
      </c>
      <c r="C31" s="207"/>
      <c r="D31" s="45">
        <v>6</v>
      </c>
      <c r="E31" s="201">
        <v>6</v>
      </c>
      <c r="F31" s="202"/>
      <c r="G31" s="201">
        <v>6</v>
      </c>
      <c r="H31" s="202"/>
      <c r="I31" s="201">
        <v>6</v>
      </c>
      <c r="J31" s="202"/>
      <c r="K31" s="201">
        <v>10</v>
      </c>
      <c r="L31" s="202"/>
      <c r="M31" s="201">
        <v>6</v>
      </c>
      <c r="N31" s="202"/>
      <c r="O31" s="46" t="s">
        <v>86</v>
      </c>
      <c r="P31" s="10"/>
    </row>
    <row r="32" spans="1:16" ht="12.75" customHeight="1" thickBot="1">
      <c r="A32" s="204"/>
      <c r="B32" s="129" t="s">
        <v>1</v>
      </c>
      <c r="C32" s="130"/>
      <c r="D32" s="131">
        <v>592363</v>
      </c>
      <c r="E32" s="132"/>
      <c r="F32" s="131">
        <v>591346</v>
      </c>
      <c r="G32" s="133"/>
      <c r="H32" s="131">
        <v>605922</v>
      </c>
      <c r="I32" s="133"/>
      <c r="J32" s="131">
        <v>591376</v>
      </c>
      <c r="K32" s="134" t="s">
        <v>236</v>
      </c>
      <c r="L32" s="131">
        <v>706065</v>
      </c>
      <c r="M32" s="133"/>
      <c r="N32" s="131">
        <v>501018</v>
      </c>
      <c r="O32" s="139">
        <f>CEILING(P32,1)</f>
        <v>598015</v>
      </c>
      <c r="P32" s="147">
        <f>(N32+L32+J32+H32+F32+D32)/6</f>
        <v>598015</v>
      </c>
    </row>
    <row r="33" spans="1:16" ht="12.75" customHeight="1">
      <c r="A33" s="204"/>
      <c r="B33" s="135" t="s">
        <v>38</v>
      </c>
      <c r="C33" s="22"/>
      <c r="D33" s="48">
        <v>8044</v>
      </c>
      <c r="E33" s="49"/>
      <c r="F33" s="48">
        <v>7980</v>
      </c>
      <c r="G33" s="36"/>
      <c r="H33" s="48">
        <v>8031</v>
      </c>
      <c r="I33" s="36"/>
      <c r="J33" s="48">
        <v>8009</v>
      </c>
      <c r="K33" s="36"/>
      <c r="L33" s="48">
        <v>12638</v>
      </c>
      <c r="M33" s="36"/>
      <c r="N33" s="48">
        <v>8144</v>
      </c>
      <c r="O33" s="40">
        <f>CEILING(P33,1)</f>
        <v>8808</v>
      </c>
      <c r="P33" s="148">
        <f>(N33+L33+J33+H33+F33+D33)/6</f>
        <v>8807.666666666666</v>
      </c>
    </row>
    <row r="34" spans="1:16" ht="12.75" customHeight="1">
      <c r="A34" s="204"/>
      <c r="B34" s="136" t="s">
        <v>227</v>
      </c>
      <c r="C34" s="23"/>
      <c r="D34" s="47">
        <v>493884</v>
      </c>
      <c r="E34" s="50"/>
      <c r="F34" s="47">
        <v>489108</v>
      </c>
      <c r="G34" s="37"/>
      <c r="H34" s="47">
        <v>493107</v>
      </c>
      <c r="I34" s="37"/>
      <c r="J34" s="47">
        <v>473945</v>
      </c>
      <c r="K34" s="37"/>
      <c r="L34" s="47">
        <v>574635</v>
      </c>
      <c r="M34" s="37"/>
      <c r="N34" s="47">
        <v>398438</v>
      </c>
      <c r="O34" s="40">
        <f>CEILING(P34,1)</f>
        <v>487187</v>
      </c>
      <c r="P34" s="149">
        <f>(N34+L34+J34+H34+F34+D34)/6</f>
        <v>487186.1666666667</v>
      </c>
    </row>
    <row r="35" spans="1:16" ht="12.75" customHeight="1" thickBot="1">
      <c r="A35" s="204"/>
      <c r="B35" s="137" t="s">
        <v>228</v>
      </c>
      <c r="C35" s="125"/>
      <c r="D35" s="126">
        <v>0</v>
      </c>
      <c r="E35" s="127"/>
      <c r="F35" s="126">
        <v>0</v>
      </c>
      <c r="G35" s="128"/>
      <c r="H35" s="126">
        <v>0</v>
      </c>
      <c r="I35" s="128"/>
      <c r="J35" s="126">
        <v>0</v>
      </c>
      <c r="K35" s="128"/>
      <c r="L35" s="126">
        <v>0</v>
      </c>
      <c r="M35" s="128"/>
      <c r="N35" s="126">
        <v>0</v>
      </c>
      <c r="O35" s="40">
        <f>CEILING(P35,1)</f>
        <v>0</v>
      </c>
      <c r="P35" s="149">
        <f>(N35+L35+J35+H35+F35+D35)/6</f>
        <v>0</v>
      </c>
    </row>
    <row r="36" spans="1:16" ht="12.75" customHeight="1" thickBot="1">
      <c r="A36" s="205"/>
      <c r="B36" s="129" t="s">
        <v>9</v>
      </c>
      <c r="C36" s="133"/>
      <c r="D36" s="131">
        <f>SUM(D33:D35)</f>
        <v>501928</v>
      </c>
      <c r="E36" s="138"/>
      <c r="F36" s="131">
        <f>SUM(F33:F35)</f>
        <v>497088</v>
      </c>
      <c r="G36" s="133"/>
      <c r="H36" s="131">
        <f>SUM(H33:H35)</f>
        <v>501138</v>
      </c>
      <c r="I36" s="133"/>
      <c r="J36" s="131">
        <f>SUM(J33:J35)</f>
        <v>481954</v>
      </c>
      <c r="K36" s="133"/>
      <c r="L36" s="131">
        <f>SUM(L33:L35)</f>
        <v>587273</v>
      </c>
      <c r="M36" s="133"/>
      <c r="N36" s="131">
        <f>SUM(N33:N35)</f>
        <v>406582</v>
      </c>
      <c r="O36" s="139">
        <f>CEILING(P36,1)</f>
        <v>495994</v>
      </c>
      <c r="P36" s="149">
        <f>(N36+L36+J36+H36+F36+D36)/6</f>
        <v>495993.8333333333</v>
      </c>
    </row>
    <row r="37" spans="1:16" ht="12.75" customHeight="1" thickBot="1">
      <c r="A37" s="348" t="s">
        <v>279</v>
      </c>
      <c r="B37" s="349" t="s">
        <v>226</v>
      </c>
      <c r="C37" s="350"/>
      <c r="D37" s="351" t="s">
        <v>94</v>
      </c>
      <c r="E37" s="352" t="s">
        <v>94</v>
      </c>
      <c r="F37" s="353"/>
      <c r="G37" s="352" t="s">
        <v>278</v>
      </c>
      <c r="H37" s="353"/>
      <c r="I37" s="352" t="s">
        <v>94</v>
      </c>
      <c r="J37" s="353"/>
      <c r="K37" s="352" t="s">
        <v>94</v>
      </c>
      <c r="L37" s="353"/>
      <c r="M37" s="352" t="s">
        <v>94</v>
      </c>
      <c r="N37" s="353"/>
      <c r="O37" s="354" t="s">
        <v>86</v>
      </c>
      <c r="P37" s="10"/>
    </row>
    <row r="38" spans="1:16" ht="12.75" customHeight="1" thickBot="1">
      <c r="A38" s="355"/>
      <c r="B38" s="356" t="s">
        <v>1</v>
      </c>
      <c r="C38" s="357"/>
      <c r="D38" s="358">
        <f>D44+D50+D56+D62</f>
        <v>130903</v>
      </c>
      <c r="E38" s="359"/>
      <c r="F38" s="358">
        <f>F44+F50+F56+F62</f>
        <v>214882</v>
      </c>
      <c r="G38" s="360"/>
      <c r="H38" s="358">
        <f>H44+H50+H56+H62</f>
        <v>152446</v>
      </c>
      <c r="I38" s="360"/>
      <c r="J38" s="358">
        <f>J44+J50+J56+J62</f>
        <v>155067</v>
      </c>
      <c r="K38" s="361"/>
      <c r="L38" s="358">
        <f>L44+L50+L56+L62</f>
        <v>363170</v>
      </c>
      <c r="M38" s="360"/>
      <c r="N38" s="358">
        <f>N44+N50+N56+N62</f>
        <v>140060</v>
      </c>
      <c r="O38" s="362">
        <f>O44+O50+O56+O62</f>
        <v>192757</v>
      </c>
      <c r="P38" s="147">
        <f>(N38+L38+J38+H38+F38+D38)/6</f>
        <v>192754.66666666666</v>
      </c>
    </row>
    <row r="39" spans="1:16" ht="12.75" customHeight="1">
      <c r="A39" s="355"/>
      <c r="B39" s="363" t="s">
        <v>38</v>
      </c>
      <c r="C39" s="364"/>
      <c r="D39" s="365">
        <f>D45+D51+D57+D63</f>
        <v>68213</v>
      </c>
      <c r="E39" s="366"/>
      <c r="F39" s="365">
        <f>F45+F51+F57+F63</f>
        <v>77694</v>
      </c>
      <c r="G39" s="367"/>
      <c r="H39" s="365">
        <f>H45+H51+H57+H63</f>
        <v>74663</v>
      </c>
      <c r="I39" s="368"/>
      <c r="J39" s="365">
        <f>J45+J51+J57+J63</f>
        <v>78109</v>
      </c>
      <c r="K39" s="369"/>
      <c r="L39" s="365">
        <f>L45+L51+L57+L63</f>
        <v>145644</v>
      </c>
      <c r="M39" s="367"/>
      <c r="N39" s="365">
        <f>N45+N51+N57+N63</f>
        <v>83315</v>
      </c>
      <c r="O39" s="370">
        <f>O45+O51+O57+O63</f>
        <v>87941</v>
      </c>
      <c r="P39" s="148">
        <f>(N39+L39+J39+H39+F39+D39)/6</f>
        <v>87939.66666666667</v>
      </c>
    </row>
    <row r="40" spans="1:16" ht="12.75" customHeight="1">
      <c r="A40" s="355"/>
      <c r="B40" s="371" t="s">
        <v>227</v>
      </c>
      <c r="C40" s="372"/>
      <c r="D40" s="373">
        <f>D46+D52+D58</f>
        <v>36318</v>
      </c>
      <c r="E40" s="374"/>
      <c r="F40" s="373">
        <f>F46+F52+F58+F64</f>
        <v>95709</v>
      </c>
      <c r="G40" s="375"/>
      <c r="H40" s="373">
        <f>H46+H52+H58+H64</f>
        <v>52710</v>
      </c>
      <c r="I40" s="375"/>
      <c r="J40" s="373">
        <f>J46+J52+J58+J64</f>
        <v>54036</v>
      </c>
      <c r="K40" s="376"/>
      <c r="L40" s="373">
        <f>L46+L52+L58+L64</f>
        <v>158026</v>
      </c>
      <c r="M40" s="375"/>
      <c r="N40" s="373">
        <f>N46+N52+N58+N64</f>
        <v>38128</v>
      </c>
      <c r="O40" s="370">
        <f>O46+O52+O58+O64</f>
        <v>73211</v>
      </c>
      <c r="P40" s="149">
        <f>(N40+L40+J40+H40+F40+D40)/6</f>
        <v>72487.83333333333</v>
      </c>
    </row>
    <row r="41" spans="1:16" ht="12.75" customHeight="1" thickBot="1">
      <c r="A41" s="355"/>
      <c r="B41" s="377" t="s">
        <v>228</v>
      </c>
      <c r="C41" s="378"/>
      <c r="D41" s="379">
        <f>D47+D53+D59</f>
        <v>0</v>
      </c>
      <c r="E41" s="380"/>
      <c r="F41" s="379">
        <f>F47+F53+F59+F65</f>
        <v>296</v>
      </c>
      <c r="G41" s="381"/>
      <c r="H41" s="379">
        <f>H47+H53+H59+H65</f>
        <v>288</v>
      </c>
      <c r="I41" s="381"/>
      <c r="J41" s="379">
        <f>J47+J53+J59+J65</f>
        <v>1000</v>
      </c>
      <c r="K41" s="381"/>
      <c r="L41" s="379">
        <f>L47+L53+L59+L65</f>
        <v>564</v>
      </c>
      <c r="M41" s="381"/>
      <c r="N41" s="379">
        <f>N47+N53+N59+N65</f>
        <v>270</v>
      </c>
      <c r="O41" s="370">
        <f>O47+O53+O59+O65</f>
        <v>409</v>
      </c>
      <c r="P41" s="149">
        <f>(N41+L41+J41+H41+F41+D41)/6</f>
        <v>403</v>
      </c>
    </row>
    <row r="42" spans="1:16" ht="12.75" customHeight="1" thickBot="1">
      <c r="A42" s="382"/>
      <c r="B42" s="356" t="s">
        <v>9</v>
      </c>
      <c r="C42" s="383"/>
      <c r="D42" s="358">
        <f>SUM(D39:D41)</f>
        <v>104531</v>
      </c>
      <c r="E42" s="384"/>
      <c r="F42" s="358">
        <f>SUM(F39:F41)</f>
        <v>173699</v>
      </c>
      <c r="G42" s="383"/>
      <c r="H42" s="358">
        <f>SUM(H39:H41)</f>
        <v>127661</v>
      </c>
      <c r="I42" s="383"/>
      <c r="J42" s="358">
        <f>SUM(J39:J41)</f>
        <v>133145</v>
      </c>
      <c r="K42" s="383"/>
      <c r="L42" s="358">
        <f>SUM(L39:L41)</f>
        <v>304234</v>
      </c>
      <c r="M42" s="383"/>
      <c r="N42" s="358">
        <f>SUM(N39:N41)</f>
        <v>121713</v>
      </c>
      <c r="O42" s="362">
        <f>O48+O54+O60+O66</f>
        <v>161558</v>
      </c>
      <c r="P42" s="149">
        <f>(N42+L42+J42+H42+F42+D42)/6</f>
        <v>160830.5</v>
      </c>
    </row>
    <row r="43" spans="1:16" ht="12.75" customHeight="1" thickBot="1">
      <c r="A43" s="203" t="s">
        <v>247</v>
      </c>
      <c r="B43" s="206" t="s">
        <v>226</v>
      </c>
      <c r="C43" s="207"/>
      <c r="D43" s="45">
        <v>8</v>
      </c>
      <c r="E43" s="201">
        <v>8</v>
      </c>
      <c r="F43" s="202"/>
      <c r="G43" s="201">
        <v>8</v>
      </c>
      <c r="H43" s="202"/>
      <c r="I43" s="201">
        <v>8</v>
      </c>
      <c r="J43" s="202"/>
      <c r="K43" s="201">
        <v>11</v>
      </c>
      <c r="L43" s="202"/>
      <c r="M43" s="201">
        <v>8.5</v>
      </c>
      <c r="N43" s="202"/>
      <c r="O43" s="46" t="s">
        <v>86</v>
      </c>
      <c r="P43" s="10"/>
    </row>
    <row r="44" spans="1:16" ht="12.75" customHeight="1" thickBot="1">
      <c r="A44" s="204"/>
      <c r="B44" s="129" t="s">
        <v>1</v>
      </c>
      <c r="C44" s="130"/>
      <c r="D44" s="131">
        <v>36310</v>
      </c>
      <c r="E44" s="159"/>
      <c r="F44" s="131">
        <v>57596</v>
      </c>
      <c r="G44" s="156"/>
      <c r="H44" s="131">
        <v>42956</v>
      </c>
      <c r="I44" s="156" t="s">
        <v>238</v>
      </c>
      <c r="J44" s="131">
        <v>54277</v>
      </c>
      <c r="K44" s="134" t="s">
        <v>239</v>
      </c>
      <c r="L44" s="131">
        <v>95588</v>
      </c>
      <c r="M44" s="156" t="s">
        <v>240</v>
      </c>
      <c r="N44" s="131">
        <v>37460</v>
      </c>
      <c r="O44" s="139">
        <f>CEILING(P44,1)</f>
        <v>54032</v>
      </c>
      <c r="P44" s="147">
        <f>(N44+L44+J44+H44+F44+D44)/6</f>
        <v>54031.166666666664</v>
      </c>
    </row>
    <row r="45" spans="1:16" ht="12.75" customHeight="1">
      <c r="A45" s="204"/>
      <c r="B45" s="135" t="s">
        <v>38</v>
      </c>
      <c r="C45" s="22"/>
      <c r="D45" s="48">
        <v>22356</v>
      </c>
      <c r="E45" s="49"/>
      <c r="F45" s="48">
        <v>28226</v>
      </c>
      <c r="G45" s="36"/>
      <c r="H45" s="48">
        <v>24056</v>
      </c>
      <c r="I45" s="181" t="s">
        <v>277</v>
      </c>
      <c r="J45" s="48">
        <v>27165</v>
      </c>
      <c r="K45" s="157"/>
      <c r="L45" s="48">
        <v>49403</v>
      </c>
      <c r="M45" s="36"/>
      <c r="N45" s="48">
        <v>25063</v>
      </c>
      <c r="O45" s="40">
        <f>CEILING(P45,1)</f>
        <v>29379</v>
      </c>
      <c r="P45" s="148">
        <f>(N45+L45+J45+H45+F45+D45)/6</f>
        <v>29378.166666666668</v>
      </c>
    </row>
    <row r="46" spans="1:16" ht="12.75" customHeight="1">
      <c r="A46" s="204"/>
      <c r="B46" s="136" t="s">
        <v>227</v>
      </c>
      <c r="C46" s="23"/>
      <c r="D46" s="47">
        <v>8800</v>
      </c>
      <c r="E46" s="50"/>
      <c r="F46" s="47">
        <v>21623</v>
      </c>
      <c r="G46" s="37"/>
      <c r="H46" s="47">
        <v>12525</v>
      </c>
      <c r="I46" s="37"/>
      <c r="J46" s="47">
        <v>18877</v>
      </c>
      <c r="K46" s="158"/>
      <c r="L46" s="47">
        <v>32673</v>
      </c>
      <c r="M46" s="37"/>
      <c r="N46" s="47">
        <v>8053</v>
      </c>
      <c r="O46" s="40">
        <f>CEILING(P46,1)</f>
        <v>17092</v>
      </c>
      <c r="P46" s="149">
        <f>(N46+L46+J46+H46+F46+D46)/6</f>
        <v>17091.833333333332</v>
      </c>
    </row>
    <row r="47" spans="1:16" ht="12.75" customHeight="1" thickBot="1">
      <c r="A47" s="204"/>
      <c r="B47" s="137" t="s">
        <v>228</v>
      </c>
      <c r="C47" s="125"/>
      <c r="D47" s="126">
        <v>0</v>
      </c>
      <c r="E47" s="127"/>
      <c r="F47" s="126">
        <v>0</v>
      </c>
      <c r="G47" s="128"/>
      <c r="H47" s="126">
        <v>250</v>
      </c>
      <c r="I47" s="128"/>
      <c r="J47" s="126">
        <v>1000</v>
      </c>
      <c r="K47" s="128"/>
      <c r="L47" s="126">
        <v>450</v>
      </c>
      <c r="M47" s="128"/>
      <c r="N47" s="126">
        <v>0</v>
      </c>
      <c r="O47" s="40">
        <f>CEILING(P47,1)</f>
        <v>284</v>
      </c>
      <c r="P47" s="149">
        <f>(N47+L47+J47+H47+F47+D47)/6</f>
        <v>283.3333333333333</v>
      </c>
    </row>
    <row r="48" spans="1:16" ht="12.75" customHeight="1" thickBot="1">
      <c r="A48" s="205"/>
      <c r="B48" s="129" t="s">
        <v>9</v>
      </c>
      <c r="C48" s="133"/>
      <c r="D48" s="131">
        <f>SUM(D45:D47)</f>
        <v>31156</v>
      </c>
      <c r="E48" s="138"/>
      <c r="F48" s="131">
        <f>SUM(F45:F47)</f>
        <v>49849</v>
      </c>
      <c r="G48" s="133"/>
      <c r="H48" s="131">
        <f>SUM(H45:H47)</f>
        <v>36831</v>
      </c>
      <c r="I48" s="133"/>
      <c r="J48" s="131">
        <f>SUM(J45:J47)</f>
        <v>47042</v>
      </c>
      <c r="K48" s="133"/>
      <c r="L48" s="131">
        <f>SUM(L45:L47)</f>
        <v>82526</v>
      </c>
      <c r="M48" s="133"/>
      <c r="N48" s="131">
        <f>SUM(N45:N47)</f>
        <v>33116</v>
      </c>
      <c r="O48" s="139">
        <f>CEILING(P48,1)</f>
        <v>46754</v>
      </c>
      <c r="P48" s="149">
        <f>(N48+L48+J48+H48+F48+D48)/6</f>
        <v>46753.333333333336</v>
      </c>
    </row>
    <row r="49" spans="1:16" ht="12.75" customHeight="1" thickBot="1">
      <c r="A49" s="203" t="s">
        <v>252</v>
      </c>
      <c r="B49" s="206" t="s">
        <v>226</v>
      </c>
      <c r="C49" s="207"/>
      <c r="D49" s="45">
        <v>8</v>
      </c>
      <c r="E49" s="201">
        <v>9</v>
      </c>
      <c r="F49" s="202"/>
      <c r="G49" s="201">
        <v>8</v>
      </c>
      <c r="H49" s="202"/>
      <c r="I49" s="201">
        <v>8</v>
      </c>
      <c r="J49" s="202"/>
      <c r="K49" s="201">
        <v>11</v>
      </c>
      <c r="L49" s="202"/>
      <c r="M49" s="201">
        <v>8.5</v>
      </c>
      <c r="N49" s="202"/>
      <c r="O49" s="46" t="s">
        <v>86</v>
      </c>
      <c r="P49" s="10"/>
    </row>
    <row r="50" spans="1:16" ht="12.75" customHeight="1" thickBot="1">
      <c r="A50" s="204"/>
      <c r="B50" s="129" t="s">
        <v>1</v>
      </c>
      <c r="C50" s="159"/>
      <c r="D50" s="131">
        <v>51336</v>
      </c>
      <c r="E50" s="170"/>
      <c r="F50" s="131">
        <v>107431</v>
      </c>
      <c r="G50" s="159"/>
      <c r="H50" s="131">
        <v>45514</v>
      </c>
      <c r="I50" s="159" t="s">
        <v>238</v>
      </c>
      <c r="J50" s="131">
        <v>47565</v>
      </c>
      <c r="K50" s="159" t="s">
        <v>239</v>
      </c>
      <c r="L50" s="131">
        <v>98825</v>
      </c>
      <c r="M50" s="159" t="s">
        <v>240</v>
      </c>
      <c r="N50" s="131">
        <v>52874</v>
      </c>
      <c r="O50" s="139">
        <f>CEILING(P50,1)</f>
        <v>67258</v>
      </c>
      <c r="P50" s="147">
        <f>(N50+L50+J50+H50+F50+D50)/6</f>
        <v>67257.5</v>
      </c>
    </row>
    <row r="51" spans="1:16" ht="12.75" customHeight="1">
      <c r="A51" s="204"/>
      <c r="B51" s="135" t="s">
        <v>38</v>
      </c>
      <c r="C51" s="160"/>
      <c r="D51" s="48">
        <v>24085</v>
      </c>
      <c r="E51" s="172"/>
      <c r="F51" s="48">
        <v>27251</v>
      </c>
      <c r="G51" s="160"/>
      <c r="H51" s="48">
        <v>23988</v>
      </c>
      <c r="I51" s="181" t="s">
        <v>277</v>
      </c>
      <c r="J51" s="48">
        <v>24105</v>
      </c>
      <c r="K51" s="160"/>
      <c r="L51" s="48">
        <v>35167</v>
      </c>
      <c r="M51" s="160"/>
      <c r="N51" s="48">
        <v>27962</v>
      </c>
      <c r="O51" s="40">
        <f>CEILING(P51,1)</f>
        <v>27093</v>
      </c>
      <c r="P51" s="148">
        <f>(N51+L51+J51+H51+F51+D51)/6</f>
        <v>27093</v>
      </c>
    </row>
    <row r="52" spans="1:16" ht="12.75" customHeight="1">
      <c r="A52" s="204"/>
      <c r="B52" s="136" t="s">
        <v>227</v>
      </c>
      <c r="C52" s="161"/>
      <c r="D52" s="47">
        <v>18040</v>
      </c>
      <c r="E52" s="173"/>
      <c r="F52" s="47">
        <v>56258</v>
      </c>
      <c r="G52" s="161"/>
      <c r="H52" s="47">
        <v>15033</v>
      </c>
      <c r="I52" s="161"/>
      <c r="J52" s="47">
        <v>16454</v>
      </c>
      <c r="K52" s="161"/>
      <c r="L52" s="47">
        <v>46338</v>
      </c>
      <c r="M52" s="161"/>
      <c r="N52" s="47">
        <v>17387</v>
      </c>
      <c r="O52" s="40">
        <f>CEILING(P52,1)</f>
        <v>28252</v>
      </c>
      <c r="P52" s="149">
        <f>(N52+L52+J52+H52+F52+D52)/6</f>
        <v>28251.666666666668</v>
      </c>
    </row>
    <row r="53" spans="1:16" ht="12.75" customHeight="1" thickBot="1">
      <c r="A53" s="204"/>
      <c r="B53" s="137" t="s">
        <v>228</v>
      </c>
      <c r="C53" s="162"/>
      <c r="D53" s="126">
        <v>0</v>
      </c>
      <c r="E53" s="174"/>
      <c r="F53" s="126">
        <v>0</v>
      </c>
      <c r="G53" s="162"/>
      <c r="H53" s="126">
        <v>0</v>
      </c>
      <c r="I53" s="162"/>
      <c r="J53" s="126">
        <v>0</v>
      </c>
      <c r="K53" s="162"/>
      <c r="L53" s="126">
        <v>0</v>
      </c>
      <c r="M53" s="162"/>
      <c r="N53" s="126">
        <v>260</v>
      </c>
      <c r="O53" s="40">
        <f>CEILING(P53,1)</f>
        <v>44</v>
      </c>
      <c r="P53" s="149">
        <f>(N53+L53+J53+H53+F53+D53)/6</f>
        <v>43.333333333333336</v>
      </c>
    </row>
    <row r="54" spans="1:16" ht="12.75" customHeight="1" thickBot="1">
      <c r="A54" s="205"/>
      <c r="B54" s="129" t="s">
        <v>9</v>
      </c>
      <c r="C54" s="133"/>
      <c r="D54" s="131">
        <f>SUM(D51:D53)</f>
        <v>42125</v>
      </c>
      <c r="E54" s="171"/>
      <c r="F54" s="131">
        <f>SUM(F51:F53)</f>
        <v>83509</v>
      </c>
      <c r="G54" s="133"/>
      <c r="H54" s="131">
        <f>SUM(H51:H53)</f>
        <v>39021</v>
      </c>
      <c r="I54" s="133"/>
      <c r="J54" s="131">
        <f>SUM(J51:J53)</f>
        <v>40559</v>
      </c>
      <c r="K54" s="133"/>
      <c r="L54" s="131">
        <f>SUM(L51:L53)</f>
        <v>81505</v>
      </c>
      <c r="M54" s="133"/>
      <c r="N54" s="131">
        <f>SUM(N51:N53)</f>
        <v>45609</v>
      </c>
      <c r="O54" s="139">
        <f>CEILING(P54,1)</f>
        <v>55388</v>
      </c>
      <c r="P54" s="149">
        <f>(N54+L54+J54+H54+F54+D54)/6</f>
        <v>55388</v>
      </c>
    </row>
    <row r="55" spans="1:16" ht="12.75" customHeight="1" thickBot="1">
      <c r="A55" s="203" t="s">
        <v>254</v>
      </c>
      <c r="B55" s="206" t="s">
        <v>226</v>
      </c>
      <c r="C55" s="207"/>
      <c r="D55" s="45">
        <v>8</v>
      </c>
      <c r="E55" s="201">
        <v>8</v>
      </c>
      <c r="F55" s="202"/>
      <c r="G55" s="201">
        <v>8</v>
      </c>
      <c r="H55" s="202"/>
      <c r="I55" s="201">
        <v>8</v>
      </c>
      <c r="J55" s="202"/>
      <c r="K55" s="201">
        <v>11</v>
      </c>
      <c r="L55" s="202"/>
      <c r="M55" s="201">
        <v>8.5</v>
      </c>
      <c r="N55" s="202"/>
      <c r="O55" s="46" t="s">
        <v>86</v>
      </c>
      <c r="P55" s="10"/>
    </row>
    <row r="56" spans="1:16" ht="12.75" customHeight="1" thickBot="1">
      <c r="A56" s="204"/>
      <c r="B56" s="129" t="s">
        <v>1</v>
      </c>
      <c r="C56" s="159"/>
      <c r="D56" s="131">
        <v>28494</v>
      </c>
      <c r="E56" s="159"/>
      <c r="F56" s="131">
        <v>36393</v>
      </c>
      <c r="G56" s="159"/>
      <c r="H56" s="131">
        <v>50788</v>
      </c>
      <c r="I56" s="159" t="s">
        <v>238</v>
      </c>
      <c r="J56" s="131">
        <v>26927</v>
      </c>
      <c r="K56" s="159" t="s">
        <v>239</v>
      </c>
      <c r="L56" s="131">
        <v>133908</v>
      </c>
      <c r="M56" s="159" t="s">
        <v>240</v>
      </c>
      <c r="N56" s="131">
        <v>31483</v>
      </c>
      <c r="O56" s="139">
        <f>CEILING(P56,1)</f>
        <v>51333</v>
      </c>
      <c r="P56" s="147">
        <f>(N56+L56+J56+H56+F56+D56)/6</f>
        <v>51332.166666666664</v>
      </c>
    </row>
    <row r="57" spans="1:16" ht="12.75" customHeight="1">
      <c r="A57" s="204"/>
      <c r="B57" s="135" t="s">
        <v>38</v>
      </c>
      <c r="C57" s="160"/>
      <c r="D57" s="48">
        <v>13829</v>
      </c>
      <c r="E57" s="160"/>
      <c r="F57" s="48">
        <v>14495</v>
      </c>
      <c r="G57" s="175"/>
      <c r="H57" s="48">
        <v>18805</v>
      </c>
      <c r="I57" s="181" t="s">
        <v>277</v>
      </c>
      <c r="J57" s="48">
        <v>13940</v>
      </c>
      <c r="K57" s="172"/>
      <c r="L57" s="48">
        <v>38996</v>
      </c>
      <c r="M57" s="160"/>
      <c r="N57" s="48">
        <v>17281</v>
      </c>
      <c r="O57" s="40">
        <f>CEILING(P57,1)</f>
        <v>19558</v>
      </c>
      <c r="P57" s="148">
        <f>(N57+L57+J57+H57+F57+D57)/6</f>
        <v>19557.666666666668</v>
      </c>
    </row>
    <row r="58" spans="1:16" ht="12.75" customHeight="1">
      <c r="A58" s="204"/>
      <c r="B58" s="136" t="s">
        <v>227</v>
      </c>
      <c r="C58" s="161"/>
      <c r="D58" s="47">
        <v>9478</v>
      </c>
      <c r="E58" s="161"/>
      <c r="F58" s="47">
        <v>14626</v>
      </c>
      <c r="G58" s="161"/>
      <c r="H58" s="47">
        <v>21917</v>
      </c>
      <c r="I58" s="161"/>
      <c r="J58" s="47">
        <v>8598</v>
      </c>
      <c r="K58" s="173"/>
      <c r="L58" s="47">
        <v>69741</v>
      </c>
      <c r="M58" s="161"/>
      <c r="N58" s="47">
        <v>9416</v>
      </c>
      <c r="O58" s="40">
        <f>CEILING(P58,1)</f>
        <v>22296</v>
      </c>
      <c r="P58" s="149">
        <f>(N58+L58+J58+H58+F58+D58)/6</f>
        <v>22296</v>
      </c>
    </row>
    <row r="59" spans="1:16" ht="12.75" customHeight="1" thickBot="1">
      <c r="A59" s="204"/>
      <c r="B59" s="137" t="s">
        <v>228</v>
      </c>
      <c r="C59" s="162"/>
      <c r="D59" s="126">
        <v>0</v>
      </c>
      <c r="E59" s="162"/>
      <c r="F59" s="126">
        <v>38</v>
      </c>
      <c r="G59" s="162"/>
      <c r="H59" s="126">
        <v>0</v>
      </c>
      <c r="I59" s="162"/>
      <c r="J59" s="126">
        <v>0</v>
      </c>
      <c r="K59" s="174"/>
      <c r="L59" s="126">
        <v>40</v>
      </c>
      <c r="M59" s="162"/>
      <c r="N59" s="126">
        <v>0</v>
      </c>
      <c r="O59" s="40">
        <f>CEILING(P59,1)</f>
        <v>13</v>
      </c>
      <c r="P59" s="149">
        <f>(N59+L59+J59+H59+F59+D59)/6</f>
        <v>13</v>
      </c>
    </row>
    <row r="60" spans="1:16" ht="12.75" customHeight="1" thickBot="1">
      <c r="A60" s="205"/>
      <c r="B60" s="129" t="s">
        <v>9</v>
      </c>
      <c r="C60" s="133"/>
      <c r="D60" s="131">
        <f>SUM(D57:D59)</f>
        <v>23307</v>
      </c>
      <c r="E60" s="138"/>
      <c r="F60" s="131">
        <f>SUM(F57:F59)</f>
        <v>29159</v>
      </c>
      <c r="G60" s="133"/>
      <c r="H60" s="131">
        <f>SUM(H57:H59)</f>
        <v>40722</v>
      </c>
      <c r="I60" s="133"/>
      <c r="J60" s="131">
        <f>SUM(J57:J59)</f>
        <v>22538</v>
      </c>
      <c r="K60" s="176"/>
      <c r="L60" s="131">
        <f>SUM(L57:L59)</f>
        <v>108777</v>
      </c>
      <c r="M60" s="133"/>
      <c r="N60" s="131">
        <f>SUM(N57:N59)</f>
        <v>26697</v>
      </c>
      <c r="O60" s="139">
        <f>CEILING(P60,1)</f>
        <v>41867</v>
      </c>
      <c r="P60" s="149">
        <f>(N60+L60+J60+H60+F60+D60)/6</f>
        <v>41866.666666666664</v>
      </c>
    </row>
    <row r="61" spans="1:16" ht="12.75" customHeight="1" thickBot="1">
      <c r="A61" s="203" t="s">
        <v>269</v>
      </c>
      <c r="B61" s="206" t="s">
        <v>226</v>
      </c>
      <c r="C61" s="207"/>
      <c r="D61" s="45">
        <v>8.5</v>
      </c>
      <c r="E61" s="201">
        <v>8.5</v>
      </c>
      <c r="F61" s="202"/>
      <c r="G61" s="201">
        <v>8.5</v>
      </c>
      <c r="H61" s="202"/>
      <c r="I61" s="201">
        <v>9</v>
      </c>
      <c r="J61" s="202"/>
      <c r="K61" s="201">
        <v>11</v>
      </c>
      <c r="L61" s="202"/>
      <c r="M61" s="201">
        <v>9</v>
      </c>
      <c r="N61" s="202"/>
      <c r="O61" s="46" t="s">
        <v>86</v>
      </c>
      <c r="P61" s="10"/>
    </row>
    <row r="62" spans="1:16" ht="12.75" customHeight="1" thickBot="1">
      <c r="A62" s="204"/>
      <c r="B62" s="129" t="s">
        <v>1</v>
      </c>
      <c r="C62" s="159"/>
      <c r="D62" s="131">
        <v>14763</v>
      </c>
      <c r="E62" s="159"/>
      <c r="F62" s="131">
        <v>13462</v>
      </c>
      <c r="G62" s="159"/>
      <c r="H62" s="131">
        <v>13188</v>
      </c>
      <c r="I62" s="159" t="s">
        <v>238</v>
      </c>
      <c r="J62" s="131">
        <v>26298</v>
      </c>
      <c r="K62" s="159" t="s">
        <v>239</v>
      </c>
      <c r="L62" s="131">
        <v>34849</v>
      </c>
      <c r="M62" s="159" t="s">
        <v>240</v>
      </c>
      <c r="N62" s="131">
        <v>18243</v>
      </c>
      <c r="O62" s="139">
        <f>CEILING(P62,1)</f>
        <v>20134</v>
      </c>
      <c r="P62" s="147">
        <f>(N62+L62+J62+H62+F62+D62)/6</f>
        <v>20133.833333333332</v>
      </c>
    </row>
    <row r="63" spans="1:16" ht="12.75" customHeight="1">
      <c r="A63" s="204"/>
      <c r="B63" s="135" t="s">
        <v>38</v>
      </c>
      <c r="C63" s="160"/>
      <c r="D63" s="48">
        <v>7943</v>
      </c>
      <c r="E63" s="160"/>
      <c r="F63" s="48">
        <v>7722</v>
      </c>
      <c r="G63" s="160"/>
      <c r="H63" s="48">
        <v>7814</v>
      </c>
      <c r="I63" s="181" t="s">
        <v>277</v>
      </c>
      <c r="J63" s="48">
        <v>12899</v>
      </c>
      <c r="K63" s="160"/>
      <c r="L63" s="48">
        <v>22078</v>
      </c>
      <c r="M63" s="160"/>
      <c r="N63" s="48">
        <v>13009</v>
      </c>
      <c r="O63" s="40">
        <f>CEILING(P63,1)</f>
        <v>11911</v>
      </c>
      <c r="P63" s="148">
        <f>(N63+L63+J63+H63+F63+D63)/6</f>
        <v>11910.833333333334</v>
      </c>
    </row>
    <row r="64" spans="1:16" ht="12.75" customHeight="1">
      <c r="A64" s="204"/>
      <c r="B64" s="136" t="s">
        <v>227</v>
      </c>
      <c r="C64" s="161"/>
      <c r="D64" s="47">
        <v>4334</v>
      </c>
      <c r="E64" s="161"/>
      <c r="F64" s="47">
        <v>3202</v>
      </c>
      <c r="G64" s="161"/>
      <c r="H64" s="47">
        <v>3235</v>
      </c>
      <c r="I64" s="161"/>
      <c r="J64" s="47">
        <v>10107</v>
      </c>
      <c r="K64" s="161"/>
      <c r="L64" s="47">
        <v>9274</v>
      </c>
      <c r="M64" s="161"/>
      <c r="N64" s="47">
        <v>3272</v>
      </c>
      <c r="O64" s="40">
        <f>CEILING(P64,1)</f>
        <v>5571</v>
      </c>
      <c r="P64" s="149">
        <f>(N64+L64+J64+H64+F64+D64)/6</f>
        <v>5570.666666666667</v>
      </c>
    </row>
    <row r="65" spans="1:16" ht="12.75" customHeight="1" thickBot="1">
      <c r="A65" s="204"/>
      <c r="B65" s="137" t="s">
        <v>228</v>
      </c>
      <c r="C65" s="162"/>
      <c r="D65" s="126">
        <v>25</v>
      </c>
      <c r="E65" s="162"/>
      <c r="F65" s="126">
        <v>258</v>
      </c>
      <c r="G65" s="162"/>
      <c r="H65" s="126">
        <v>38</v>
      </c>
      <c r="I65" s="162"/>
      <c r="J65" s="126">
        <v>0</v>
      </c>
      <c r="K65" s="162"/>
      <c r="L65" s="126">
        <v>74</v>
      </c>
      <c r="M65" s="162"/>
      <c r="N65" s="126">
        <v>10</v>
      </c>
      <c r="O65" s="40">
        <f>CEILING(P65,1)</f>
        <v>68</v>
      </c>
      <c r="P65" s="149">
        <f>(N65+L65+J65+H65+F65+D65)/6</f>
        <v>67.5</v>
      </c>
    </row>
    <row r="66" spans="1:16" ht="12.75" customHeight="1" thickBot="1">
      <c r="A66" s="205"/>
      <c r="B66" s="129" t="s">
        <v>9</v>
      </c>
      <c r="C66" s="133"/>
      <c r="D66" s="131">
        <f>SUM(D63:D65)</f>
        <v>12302</v>
      </c>
      <c r="E66" s="138"/>
      <c r="F66" s="131">
        <f>SUM(F63:F65)</f>
        <v>11182</v>
      </c>
      <c r="G66" s="133"/>
      <c r="H66" s="131">
        <f>SUM(H63:H65)</f>
        <v>11087</v>
      </c>
      <c r="I66" s="133"/>
      <c r="J66" s="131">
        <f>SUM(J63:J65)</f>
        <v>23006</v>
      </c>
      <c r="K66" s="133"/>
      <c r="L66" s="131">
        <f>SUM(L63:L65)</f>
        <v>31426</v>
      </c>
      <c r="M66" s="133"/>
      <c r="N66" s="131">
        <f>SUM(N63:N65)</f>
        <v>16291</v>
      </c>
      <c r="O66" s="139">
        <f>CEILING(P66,1)</f>
        <v>17549</v>
      </c>
      <c r="P66" s="149">
        <f>(N66+L66+J66+H66+F66+D66)/6</f>
        <v>17549</v>
      </c>
    </row>
    <row r="67" spans="1:16" ht="12.75" customHeight="1" thickBot="1">
      <c r="A67" s="203" t="s">
        <v>267</v>
      </c>
      <c r="B67" s="206" t="s">
        <v>226</v>
      </c>
      <c r="C67" s="207"/>
      <c r="D67" s="45">
        <v>12</v>
      </c>
      <c r="E67" s="201">
        <v>12</v>
      </c>
      <c r="F67" s="202"/>
      <c r="G67" s="201">
        <v>14</v>
      </c>
      <c r="H67" s="202"/>
      <c r="I67" s="201">
        <v>12</v>
      </c>
      <c r="J67" s="202"/>
      <c r="K67" s="201">
        <v>16</v>
      </c>
      <c r="L67" s="202"/>
      <c r="M67" s="201" t="s">
        <v>237</v>
      </c>
      <c r="N67" s="202"/>
      <c r="O67" s="46" t="s">
        <v>86</v>
      </c>
      <c r="P67" s="10"/>
    </row>
    <row r="68" spans="1:16" ht="12.75" customHeight="1" thickBot="1">
      <c r="A68" s="204"/>
      <c r="B68" s="129" t="s">
        <v>1</v>
      </c>
      <c r="C68" s="130"/>
      <c r="D68" s="131">
        <v>80538</v>
      </c>
      <c r="E68" s="132"/>
      <c r="F68" s="131">
        <v>78638</v>
      </c>
      <c r="G68" s="134" t="s">
        <v>236</v>
      </c>
      <c r="H68" s="131">
        <v>80588</v>
      </c>
      <c r="I68" s="133"/>
      <c r="J68" s="131">
        <v>78373</v>
      </c>
      <c r="K68" s="134" t="s">
        <v>236</v>
      </c>
      <c r="L68" s="131">
        <v>92530</v>
      </c>
      <c r="M68" s="133"/>
      <c r="N68" s="131" t="s">
        <v>237</v>
      </c>
      <c r="O68" s="139">
        <f>CEILING(P68,1)</f>
        <v>82134</v>
      </c>
      <c r="P68" s="147">
        <f>(L68+J68+H68+F68+D68)/5</f>
        <v>82133.4</v>
      </c>
    </row>
    <row r="69" spans="1:16" ht="12.75" customHeight="1">
      <c r="A69" s="204"/>
      <c r="B69" s="135" t="s">
        <v>38</v>
      </c>
      <c r="C69" s="22"/>
      <c r="D69" s="48">
        <v>52773</v>
      </c>
      <c r="E69" s="49"/>
      <c r="F69" s="48">
        <v>52621</v>
      </c>
      <c r="G69" s="36"/>
      <c r="H69" s="48">
        <v>52825</v>
      </c>
      <c r="I69" s="36"/>
      <c r="J69" s="48">
        <v>52692</v>
      </c>
      <c r="K69" s="36"/>
      <c r="L69" s="48">
        <v>53509</v>
      </c>
      <c r="M69" s="36"/>
      <c r="N69" s="48" t="s">
        <v>237</v>
      </c>
      <c r="O69" s="40">
        <f>CEILING(P69,1)</f>
        <v>52884</v>
      </c>
      <c r="P69" s="148">
        <f>(L69+J69+H69+F69+D69)/5</f>
        <v>52884</v>
      </c>
    </row>
    <row r="70" spans="1:16" ht="12.75" customHeight="1">
      <c r="A70" s="204"/>
      <c r="B70" s="136" t="s">
        <v>227</v>
      </c>
      <c r="C70" s="23"/>
      <c r="D70" s="47">
        <v>12341</v>
      </c>
      <c r="E70" s="50"/>
      <c r="F70" s="47">
        <v>10668</v>
      </c>
      <c r="G70" s="37"/>
      <c r="H70" s="47">
        <v>12083</v>
      </c>
      <c r="I70" s="37"/>
      <c r="J70" s="47">
        <v>11017</v>
      </c>
      <c r="K70" s="37"/>
      <c r="L70" s="47">
        <v>18064</v>
      </c>
      <c r="M70" s="37"/>
      <c r="N70" s="47" t="s">
        <v>237</v>
      </c>
      <c r="O70" s="40">
        <f>CEILING(P70,1)</f>
        <v>12835</v>
      </c>
      <c r="P70" s="149">
        <f>(L70+J70+H70+F70+D70)/5</f>
        <v>12834.6</v>
      </c>
    </row>
    <row r="71" spans="1:16" ht="12.75" customHeight="1" thickBot="1">
      <c r="A71" s="204"/>
      <c r="B71" s="137" t="s">
        <v>228</v>
      </c>
      <c r="C71" s="125"/>
      <c r="D71" s="126">
        <v>1805</v>
      </c>
      <c r="E71" s="127"/>
      <c r="F71" s="126">
        <v>2563</v>
      </c>
      <c r="G71" s="128"/>
      <c r="H71" s="126">
        <v>1811</v>
      </c>
      <c r="I71" s="128"/>
      <c r="J71" s="126">
        <v>1824</v>
      </c>
      <c r="K71" s="128"/>
      <c r="L71" s="126">
        <v>2611</v>
      </c>
      <c r="M71" s="128"/>
      <c r="N71" s="126" t="s">
        <v>237</v>
      </c>
      <c r="O71" s="40">
        <f>CEILING(P71,1)</f>
        <v>2123</v>
      </c>
      <c r="P71" s="149">
        <f>(L71+J71+H71+F71+D71)/5</f>
        <v>2122.8</v>
      </c>
    </row>
    <row r="72" spans="1:16" ht="12.75" customHeight="1" thickBot="1">
      <c r="A72" s="205"/>
      <c r="B72" s="129" t="s">
        <v>9</v>
      </c>
      <c r="C72" s="133"/>
      <c r="D72" s="131">
        <f>SUM(D69:D71)</f>
        <v>66919</v>
      </c>
      <c r="E72" s="138"/>
      <c r="F72" s="131">
        <f>SUM(F69:F71)</f>
        <v>65852</v>
      </c>
      <c r="G72" s="133"/>
      <c r="H72" s="131">
        <f>SUM(H69:H71)</f>
        <v>66719</v>
      </c>
      <c r="I72" s="133"/>
      <c r="J72" s="131">
        <f>SUM(J69:J71)</f>
        <v>65533</v>
      </c>
      <c r="K72" s="133"/>
      <c r="L72" s="131">
        <f>SUM(L69:L71)</f>
        <v>74184</v>
      </c>
      <c r="M72" s="133"/>
      <c r="N72" s="131" t="s">
        <v>237</v>
      </c>
      <c r="O72" s="139">
        <f>CEILING(P72,1)</f>
        <v>67842</v>
      </c>
      <c r="P72" s="149">
        <f>(L72+J72+H72+F72+D72)/5</f>
        <v>67841.4</v>
      </c>
    </row>
    <row r="73" spans="1:16" ht="12.75" customHeight="1" thickBot="1">
      <c r="A73" s="203" t="s">
        <v>248</v>
      </c>
      <c r="B73" s="206" t="s">
        <v>226</v>
      </c>
      <c r="C73" s="207"/>
      <c r="D73" s="45">
        <v>8.5</v>
      </c>
      <c r="E73" s="201">
        <v>8.5</v>
      </c>
      <c r="F73" s="202"/>
      <c r="G73" s="201">
        <v>8.5</v>
      </c>
      <c r="H73" s="202"/>
      <c r="I73" s="201">
        <v>9</v>
      </c>
      <c r="J73" s="202"/>
      <c r="K73" s="201">
        <v>11</v>
      </c>
      <c r="L73" s="202"/>
      <c r="M73" s="201">
        <v>9</v>
      </c>
      <c r="N73" s="202"/>
      <c r="O73" s="46" t="s">
        <v>86</v>
      </c>
      <c r="P73" s="10"/>
    </row>
    <row r="74" spans="1:16" ht="12.75" customHeight="1" thickBot="1">
      <c r="A74" s="204"/>
      <c r="B74" s="129" t="s">
        <v>1</v>
      </c>
      <c r="C74" s="130"/>
      <c r="D74" s="131">
        <v>40728</v>
      </c>
      <c r="E74" s="132"/>
      <c r="F74" s="131">
        <v>37012</v>
      </c>
      <c r="G74" s="133"/>
      <c r="H74" s="131">
        <v>45691</v>
      </c>
      <c r="I74" s="156" t="s">
        <v>238</v>
      </c>
      <c r="J74" s="131">
        <v>38932</v>
      </c>
      <c r="K74" s="134" t="s">
        <v>239</v>
      </c>
      <c r="L74" s="131">
        <v>99033</v>
      </c>
      <c r="M74" s="156" t="s">
        <v>240</v>
      </c>
      <c r="N74" s="131">
        <v>47974</v>
      </c>
      <c r="O74" s="139">
        <f>CEILING(P74,1)</f>
        <v>51562</v>
      </c>
      <c r="P74" s="147">
        <f>(N74+L74+J74+H74+F74+D74)/6</f>
        <v>51561.666666666664</v>
      </c>
    </row>
    <row r="75" spans="1:16" ht="12.75" customHeight="1">
      <c r="A75" s="204"/>
      <c r="B75" s="135" t="s">
        <v>38</v>
      </c>
      <c r="C75" s="22"/>
      <c r="D75" s="48">
        <v>21012</v>
      </c>
      <c r="E75" s="49"/>
      <c r="F75" s="48">
        <v>20674</v>
      </c>
      <c r="G75" s="36"/>
      <c r="H75" s="48">
        <v>21862</v>
      </c>
      <c r="I75" s="181" t="s">
        <v>277</v>
      </c>
      <c r="J75" s="48">
        <v>21369</v>
      </c>
      <c r="K75" s="36"/>
      <c r="L75" s="48">
        <v>42301</v>
      </c>
      <c r="M75" s="36"/>
      <c r="N75" s="48">
        <v>28062</v>
      </c>
      <c r="O75" s="40">
        <f>CEILING(P75,1)</f>
        <v>25880</v>
      </c>
      <c r="P75" s="148">
        <f>(N75+L75+J75+H75+F75+D75)/6</f>
        <v>25880</v>
      </c>
    </row>
    <row r="76" spans="1:16" ht="12.75" customHeight="1">
      <c r="A76" s="204"/>
      <c r="B76" s="136" t="s">
        <v>227</v>
      </c>
      <c r="C76" s="23"/>
      <c r="D76" s="47">
        <v>13617</v>
      </c>
      <c r="E76" s="50"/>
      <c r="F76" s="47">
        <v>11050</v>
      </c>
      <c r="G76" s="37"/>
      <c r="H76" s="47">
        <v>16990</v>
      </c>
      <c r="I76" s="37"/>
      <c r="J76" s="47">
        <v>11561</v>
      </c>
      <c r="K76" s="37"/>
      <c r="L76" s="47">
        <v>38347</v>
      </c>
      <c r="M76" s="37"/>
      <c r="N76" s="47">
        <v>13781</v>
      </c>
      <c r="O76" s="40">
        <f>CEILING(P76,1)</f>
        <v>17558</v>
      </c>
      <c r="P76" s="149">
        <f>(N76+L76+J76+H76+F76+D76)/6</f>
        <v>17557.666666666668</v>
      </c>
    </row>
    <row r="77" spans="1:16" ht="12.75" customHeight="1" thickBot="1">
      <c r="A77" s="204"/>
      <c r="B77" s="137" t="s">
        <v>228</v>
      </c>
      <c r="C77" s="125"/>
      <c r="D77" s="126">
        <v>0</v>
      </c>
      <c r="E77" s="127"/>
      <c r="F77" s="126">
        <v>39</v>
      </c>
      <c r="G77" s="128"/>
      <c r="H77" s="126">
        <v>475</v>
      </c>
      <c r="I77" s="128"/>
      <c r="J77" s="126">
        <v>775</v>
      </c>
      <c r="K77" s="128"/>
      <c r="L77" s="126">
        <v>1242</v>
      </c>
      <c r="M77" s="128"/>
      <c r="N77" s="126">
        <v>60</v>
      </c>
      <c r="O77" s="40">
        <f>CEILING(P77,1)</f>
        <v>432</v>
      </c>
      <c r="P77" s="149">
        <f>(N77+L77+J77+H77+F77+D77)/6</f>
        <v>431.8333333333333</v>
      </c>
    </row>
    <row r="78" spans="1:16" ht="12.75" customHeight="1" thickBot="1">
      <c r="A78" s="205"/>
      <c r="B78" s="129" t="s">
        <v>9</v>
      </c>
      <c r="C78" s="133"/>
      <c r="D78" s="131">
        <f>SUM(D75:D77)</f>
        <v>34629</v>
      </c>
      <c r="E78" s="138"/>
      <c r="F78" s="131">
        <f>SUM(F75:F77)</f>
        <v>31763</v>
      </c>
      <c r="G78" s="133"/>
      <c r="H78" s="131">
        <f>SUM(H75:H77)</f>
        <v>39327</v>
      </c>
      <c r="I78" s="133"/>
      <c r="J78" s="131">
        <f>SUM(J75:J77)</f>
        <v>33705</v>
      </c>
      <c r="K78" s="133"/>
      <c r="L78" s="131">
        <f>SUM(L75:L77)</f>
        <v>81890</v>
      </c>
      <c r="M78" s="133"/>
      <c r="N78" s="131">
        <f>SUM(N75:N77)</f>
        <v>41903</v>
      </c>
      <c r="O78" s="139">
        <f>CEILING(P78,1)</f>
        <v>43870</v>
      </c>
      <c r="P78" s="149">
        <f>(N78+L78+J78+H78+F78+D78)/6</f>
        <v>43869.5</v>
      </c>
    </row>
    <row r="79" spans="1:16" ht="12.75" customHeight="1" thickBot="1">
      <c r="A79" s="203" t="s">
        <v>268</v>
      </c>
      <c r="B79" s="206" t="s">
        <v>226</v>
      </c>
      <c r="C79" s="207"/>
      <c r="D79" s="45">
        <v>9.5</v>
      </c>
      <c r="E79" s="201">
        <v>9.5</v>
      </c>
      <c r="F79" s="202"/>
      <c r="G79" s="201">
        <v>9.5</v>
      </c>
      <c r="H79" s="202"/>
      <c r="I79" s="201">
        <v>9.5</v>
      </c>
      <c r="J79" s="202"/>
      <c r="K79" s="201">
        <v>14.5</v>
      </c>
      <c r="L79" s="202"/>
      <c r="M79" s="201">
        <v>10</v>
      </c>
      <c r="N79" s="202"/>
      <c r="O79" s="46" t="s">
        <v>86</v>
      </c>
      <c r="P79" s="10"/>
    </row>
    <row r="80" spans="1:16" ht="12.75" customHeight="1" thickBot="1">
      <c r="A80" s="204"/>
      <c r="B80" s="129" t="s">
        <v>1</v>
      </c>
      <c r="C80" s="163"/>
      <c r="D80" s="131">
        <v>92891</v>
      </c>
      <c r="E80" s="163"/>
      <c r="F80" s="131">
        <v>89909</v>
      </c>
      <c r="G80" s="163"/>
      <c r="H80" s="131">
        <v>91120</v>
      </c>
      <c r="I80" s="163"/>
      <c r="J80" s="131">
        <v>91945</v>
      </c>
      <c r="K80" s="169" t="s">
        <v>236</v>
      </c>
      <c r="L80" s="131">
        <v>159905</v>
      </c>
      <c r="M80" s="169" t="s">
        <v>241</v>
      </c>
      <c r="N80" s="131">
        <v>124288</v>
      </c>
      <c r="O80" s="139">
        <f>CEILING(P80,1)</f>
        <v>108343</v>
      </c>
      <c r="P80" s="147">
        <f>(N80+L80+J80+H80+F80+D80)/6</f>
        <v>108343</v>
      </c>
    </row>
    <row r="81" spans="1:16" ht="12.75" customHeight="1">
      <c r="A81" s="204"/>
      <c r="B81" s="135" t="s">
        <v>38</v>
      </c>
      <c r="C81" s="164"/>
      <c r="D81" s="48">
        <v>23627</v>
      </c>
      <c r="E81" s="164"/>
      <c r="F81" s="48">
        <v>23610</v>
      </c>
      <c r="G81" s="164"/>
      <c r="H81" s="48">
        <v>23603</v>
      </c>
      <c r="I81" s="164"/>
      <c r="J81" s="48">
        <v>23974</v>
      </c>
      <c r="K81" s="164"/>
      <c r="L81" s="48">
        <v>32472</v>
      </c>
      <c r="M81" s="164"/>
      <c r="N81" s="48">
        <v>29708</v>
      </c>
      <c r="O81" s="40">
        <f>CEILING(P81,1)</f>
        <v>26166</v>
      </c>
      <c r="P81" s="148">
        <f>(N81+L81+J81+H81+F81+D81)/6</f>
        <v>26165.666666666668</v>
      </c>
    </row>
    <row r="82" spans="1:16" ht="12.75" customHeight="1">
      <c r="A82" s="204"/>
      <c r="B82" s="136" t="s">
        <v>227</v>
      </c>
      <c r="C82" s="165"/>
      <c r="D82" s="47">
        <v>36628</v>
      </c>
      <c r="E82" s="165"/>
      <c r="F82" s="47">
        <v>35933</v>
      </c>
      <c r="G82" s="165"/>
      <c r="H82" s="47">
        <v>35216</v>
      </c>
      <c r="I82" s="165"/>
      <c r="J82" s="47">
        <v>32326</v>
      </c>
      <c r="K82" s="165"/>
      <c r="L82" s="47">
        <v>78246</v>
      </c>
      <c r="M82" s="165"/>
      <c r="N82" s="47">
        <v>50272</v>
      </c>
      <c r="O82" s="40">
        <f>CEILING(P82,1)</f>
        <v>44771</v>
      </c>
      <c r="P82" s="149">
        <f>(N82+L82+J82+H82+F82+D82)/6</f>
        <v>44770.166666666664</v>
      </c>
    </row>
    <row r="83" spans="1:16" ht="12.75" customHeight="1" thickBot="1">
      <c r="A83" s="204"/>
      <c r="B83" s="137" t="s">
        <v>228</v>
      </c>
      <c r="C83" s="166"/>
      <c r="D83" s="126">
        <v>5746</v>
      </c>
      <c r="E83" s="166"/>
      <c r="F83" s="126">
        <v>4644</v>
      </c>
      <c r="G83" s="166"/>
      <c r="H83" s="126">
        <v>4335</v>
      </c>
      <c r="I83" s="166"/>
      <c r="J83" s="126">
        <v>5315</v>
      </c>
      <c r="K83" s="166"/>
      <c r="L83" s="126">
        <v>7204</v>
      </c>
      <c r="M83" s="166"/>
      <c r="N83" s="126">
        <v>7535</v>
      </c>
      <c r="O83" s="40">
        <f>CEILING(P83,1)</f>
        <v>5797</v>
      </c>
      <c r="P83" s="149">
        <f>(N83+L83+J83+H83+F83+D83)/6</f>
        <v>5796.5</v>
      </c>
    </row>
    <row r="84" spans="1:16" ht="12.75" customHeight="1" thickBot="1">
      <c r="A84" s="205"/>
      <c r="B84" s="129" t="s">
        <v>9</v>
      </c>
      <c r="C84" s="133"/>
      <c r="D84" s="131">
        <f>SUM(D81:D83)</f>
        <v>66001</v>
      </c>
      <c r="E84" s="138"/>
      <c r="F84" s="131">
        <f>SUM(F81:F83)</f>
        <v>64187</v>
      </c>
      <c r="G84" s="133"/>
      <c r="H84" s="131">
        <f>SUM(H81:H83)</f>
        <v>63154</v>
      </c>
      <c r="I84" s="133"/>
      <c r="J84" s="131">
        <f>SUM(J81:J83)</f>
        <v>61615</v>
      </c>
      <c r="K84" s="133"/>
      <c r="L84" s="131">
        <f>SUM(L81:L83)</f>
        <v>117922</v>
      </c>
      <c r="M84" s="133"/>
      <c r="N84" s="131">
        <f>SUM(N81:N83)</f>
        <v>87515</v>
      </c>
      <c r="O84" s="139">
        <f>CEILING(P84,1)</f>
        <v>76733</v>
      </c>
      <c r="P84" s="149">
        <f>(N84+L84+J84+H84+F84+D84)/6</f>
        <v>76732.33333333333</v>
      </c>
    </row>
    <row r="85" spans="1:16" ht="12.75" customHeight="1" thickBot="1">
      <c r="A85" s="203" t="s">
        <v>272</v>
      </c>
      <c r="B85" s="206" t="s">
        <v>226</v>
      </c>
      <c r="C85" s="207"/>
      <c r="D85" s="45">
        <v>9</v>
      </c>
      <c r="E85" s="201">
        <v>9</v>
      </c>
      <c r="F85" s="202"/>
      <c r="G85" s="201">
        <v>9</v>
      </c>
      <c r="H85" s="202"/>
      <c r="I85" s="201">
        <v>13</v>
      </c>
      <c r="J85" s="202"/>
      <c r="K85" s="201">
        <v>9</v>
      </c>
      <c r="L85" s="202"/>
      <c r="M85" s="201">
        <v>9</v>
      </c>
      <c r="N85" s="202"/>
      <c r="O85" s="46" t="s">
        <v>86</v>
      </c>
      <c r="P85" s="10"/>
    </row>
    <row r="86" spans="1:16" ht="12.75" customHeight="1" thickBot="1">
      <c r="A86" s="204"/>
      <c r="B86" s="129" t="s">
        <v>1</v>
      </c>
      <c r="C86" s="163"/>
      <c r="D86" s="131">
        <v>330823</v>
      </c>
      <c r="E86" s="163"/>
      <c r="F86" s="131">
        <v>330005</v>
      </c>
      <c r="G86" s="163"/>
      <c r="H86" s="131">
        <v>328741</v>
      </c>
      <c r="I86" s="169" t="s">
        <v>236</v>
      </c>
      <c r="J86" s="131">
        <v>544190</v>
      </c>
      <c r="K86" s="163"/>
      <c r="L86" s="131">
        <v>329804</v>
      </c>
      <c r="M86" s="163"/>
      <c r="N86" s="131">
        <v>378830</v>
      </c>
      <c r="O86" s="139">
        <f>CEILING(P86,1)</f>
        <v>373733</v>
      </c>
      <c r="P86" s="147">
        <f>(N86+L86+J86+H86+F86+D86)/6</f>
        <v>373732.1666666667</v>
      </c>
    </row>
    <row r="87" spans="1:16" ht="12.75" customHeight="1">
      <c r="A87" s="204"/>
      <c r="B87" s="135" t="s">
        <v>38</v>
      </c>
      <c r="C87" s="164"/>
      <c r="D87" s="48">
        <v>106717</v>
      </c>
      <c r="E87" s="164"/>
      <c r="F87" s="48">
        <v>106548</v>
      </c>
      <c r="G87" s="164"/>
      <c r="H87" s="48">
        <v>106556</v>
      </c>
      <c r="I87" s="164"/>
      <c r="J87" s="48">
        <v>141434</v>
      </c>
      <c r="K87" s="164"/>
      <c r="L87" s="48">
        <v>106295</v>
      </c>
      <c r="M87" s="164"/>
      <c r="N87" s="48">
        <v>127960</v>
      </c>
      <c r="O87" s="40">
        <f>CEILING(P87,1)</f>
        <v>115919</v>
      </c>
      <c r="P87" s="148">
        <f>(N87+L87+J87+H87+F87+D87)/6</f>
        <v>115918.33333333333</v>
      </c>
    </row>
    <row r="88" spans="1:16" ht="12.75" customHeight="1">
      <c r="A88" s="204"/>
      <c r="B88" s="136" t="s">
        <v>227</v>
      </c>
      <c r="C88" s="165"/>
      <c r="D88" s="47">
        <v>158635</v>
      </c>
      <c r="E88" s="165"/>
      <c r="F88" s="47">
        <v>152920</v>
      </c>
      <c r="G88" s="165"/>
      <c r="H88" s="47">
        <v>157479</v>
      </c>
      <c r="I88" s="165"/>
      <c r="J88" s="47">
        <v>310192</v>
      </c>
      <c r="K88" s="165"/>
      <c r="L88" s="47">
        <v>161304</v>
      </c>
      <c r="M88" s="165"/>
      <c r="N88" s="47">
        <v>176547</v>
      </c>
      <c r="O88" s="40">
        <f>CEILING(P88,1)</f>
        <v>186180</v>
      </c>
      <c r="P88" s="149">
        <f>(N88+L88+J88+H88+F88+D88)/6</f>
        <v>186179.5</v>
      </c>
    </row>
    <row r="89" spans="1:16" ht="12.75" customHeight="1" thickBot="1">
      <c r="A89" s="204"/>
      <c r="B89" s="137" t="s">
        <v>228</v>
      </c>
      <c r="C89" s="166"/>
      <c r="D89" s="126">
        <v>2781</v>
      </c>
      <c r="E89" s="166"/>
      <c r="F89" s="126">
        <v>2688</v>
      </c>
      <c r="G89" s="166"/>
      <c r="H89" s="126">
        <v>2316</v>
      </c>
      <c r="I89" s="166"/>
      <c r="J89" s="126">
        <v>2878</v>
      </c>
      <c r="K89" s="166"/>
      <c r="L89" s="126">
        <v>2918</v>
      </c>
      <c r="M89" s="166"/>
      <c r="N89" s="126">
        <v>3699</v>
      </c>
      <c r="O89" s="40">
        <f>CEILING(P89,1)</f>
        <v>2880</v>
      </c>
      <c r="P89" s="149">
        <f>(N89+L89+J89+H89+F89+D89)/6</f>
        <v>2880</v>
      </c>
    </row>
    <row r="90" spans="1:16" ht="12.75" customHeight="1" thickBot="1">
      <c r="A90" s="205"/>
      <c r="B90" s="129" t="s">
        <v>9</v>
      </c>
      <c r="C90" s="133"/>
      <c r="D90" s="131">
        <f>SUM(D87:D89)</f>
        <v>268133</v>
      </c>
      <c r="E90" s="138"/>
      <c r="F90" s="131">
        <f>SUM(F87:F89)</f>
        <v>262156</v>
      </c>
      <c r="G90" s="133"/>
      <c r="H90" s="131">
        <f>SUM(H87:H89)</f>
        <v>266351</v>
      </c>
      <c r="I90" s="133"/>
      <c r="J90" s="131">
        <f>SUM(J87:J89)</f>
        <v>454504</v>
      </c>
      <c r="K90" s="133"/>
      <c r="L90" s="131">
        <f>SUM(L87:L89)</f>
        <v>270517</v>
      </c>
      <c r="M90" s="133"/>
      <c r="N90" s="131">
        <f>SUM(N87:N89)</f>
        <v>308206</v>
      </c>
      <c r="O90" s="139">
        <f>CEILING(P90,1)</f>
        <v>304978</v>
      </c>
      <c r="P90" s="149">
        <f>(N90+L90+J90+H90+F90+D90)/6</f>
        <v>304977.8333333333</v>
      </c>
    </row>
    <row r="91" spans="1:16" ht="12.75" customHeight="1" thickBot="1">
      <c r="A91" s="203" t="s">
        <v>250</v>
      </c>
      <c r="B91" s="206" t="s">
        <v>226</v>
      </c>
      <c r="C91" s="207"/>
      <c r="D91" s="45">
        <v>9</v>
      </c>
      <c r="E91" s="201">
        <v>9</v>
      </c>
      <c r="F91" s="202"/>
      <c r="G91" s="201">
        <v>12</v>
      </c>
      <c r="H91" s="202"/>
      <c r="I91" s="201">
        <v>9</v>
      </c>
      <c r="J91" s="202"/>
      <c r="K91" s="201">
        <v>9</v>
      </c>
      <c r="L91" s="202"/>
      <c r="M91" s="201">
        <v>13</v>
      </c>
      <c r="N91" s="202"/>
      <c r="O91" s="46" t="s">
        <v>86</v>
      </c>
      <c r="P91" s="10"/>
    </row>
    <row r="92" spans="1:16" ht="12.75" customHeight="1" thickBot="1">
      <c r="A92" s="204"/>
      <c r="B92" s="129" t="s">
        <v>1</v>
      </c>
      <c r="C92" s="163"/>
      <c r="D92" s="131">
        <v>197410</v>
      </c>
      <c r="E92" s="163"/>
      <c r="F92" s="131">
        <v>180693</v>
      </c>
      <c r="G92" s="169" t="s">
        <v>236</v>
      </c>
      <c r="H92" s="131">
        <v>229270</v>
      </c>
      <c r="I92" s="163"/>
      <c r="J92" s="131">
        <v>186232</v>
      </c>
      <c r="K92" s="163"/>
      <c r="L92" s="131">
        <v>184748</v>
      </c>
      <c r="M92" s="169" t="s">
        <v>236</v>
      </c>
      <c r="N92" s="131">
        <v>524021</v>
      </c>
      <c r="O92" s="139">
        <f>CEILING(P92,1)</f>
        <v>250396</v>
      </c>
      <c r="P92" s="147">
        <f>(N92+L92+J92+H92+F92+D92)/6</f>
        <v>250395.66666666666</v>
      </c>
    </row>
    <row r="93" spans="1:16" ht="12.75" customHeight="1">
      <c r="A93" s="204"/>
      <c r="B93" s="135" t="s">
        <v>38</v>
      </c>
      <c r="C93" s="164"/>
      <c r="D93" s="48">
        <v>53577</v>
      </c>
      <c r="E93" s="164"/>
      <c r="F93" s="48">
        <v>53043</v>
      </c>
      <c r="G93" s="164"/>
      <c r="H93" s="48">
        <v>56195</v>
      </c>
      <c r="I93" s="164"/>
      <c r="J93" s="48">
        <v>53045</v>
      </c>
      <c r="K93" s="164"/>
      <c r="L93" s="48">
        <v>53925</v>
      </c>
      <c r="M93" s="164"/>
      <c r="N93" s="48">
        <v>146335</v>
      </c>
      <c r="O93" s="40">
        <f>CEILING(P93,1)</f>
        <v>69354</v>
      </c>
      <c r="P93" s="148">
        <f>(N93+L93+J93+H93+F93+D93)/6</f>
        <v>69353.33333333333</v>
      </c>
    </row>
    <row r="94" spans="1:16" ht="12.75" customHeight="1">
      <c r="A94" s="204"/>
      <c r="B94" s="136" t="s">
        <v>227</v>
      </c>
      <c r="C94" s="165"/>
      <c r="D94" s="47">
        <v>95274</v>
      </c>
      <c r="E94" s="165"/>
      <c r="F94" s="47">
        <v>77982</v>
      </c>
      <c r="G94" s="165"/>
      <c r="H94" s="47">
        <v>106239</v>
      </c>
      <c r="I94" s="165"/>
      <c r="J94" s="47">
        <v>80560</v>
      </c>
      <c r="K94" s="165"/>
      <c r="L94" s="47">
        <v>81010</v>
      </c>
      <c r="M94" s="165"/>
      <c r="N94" s="47">
        <v>263429</v>
      </c>
      <c r="O94" s="40">
        <f>CEILING(P94,1)</f>
        <v>117416</v>
      </c>
      <c r="P94" s="149">
        <f>(N94+L94+J94+H94+F94+D94)/6</f>
        <v>117415.66666666667</v>
      </c>
    </row>
    <row r="95" spans="1:16" ht="12.75" customHeight="1" thickBot="1">
      <c r="A95" s="204"/>
      <c r="B95" s="137" t="s">
        <v>228</v>
      </c>
      <c r="C95" s="166"/>
      <c r="D95" s="126">
        <v>3070</v>
      </c>
      <c r="E95" s="166"/>
      <c r="F95" s="126">
        <v>3058</v>
      </c>
      <c r="G95" s="166"/>
      <c r="H95" s="126">
        <v>2756</v>
      </c>
      <c r="I95" s="166"/>
      <c r="J95" s="126">
        <v>3265</v>
      </c>
      <c r="K95" s="166"/>
      <c r="L95" s="126">
        <v>3253</v>
      </c>
      <c r="M95" s="166"/>
      <c r="N95" s="126">
        <v>3418</v>
      </c>
      <c r="O95" s="40">
        <f>CEILING(P95,1)</f>
        <v>3137</v>
      </c>
      <c r="P95" s="149">
        <f>(N95+L95+J95+H95+F95+D95)/6</f>
        <v>3136.6666666666665</v>
      </c>
    </row>
    <row r="96" spans="1:16" ht="12.75" customHeight="1" thickBot="1">
      <c r="A96" s="205"/>
      <c r="B96" s="129" t="s">
        <v>9</v>
      </c>
      <c r="C96" s="133"/>
      <c r="D96" s="131">
        <f>SUM(D93:D95)</f>
        <v>151921</v>
      </c>
      <c r="E96" s="138"/>
      <c r="F96" s="131">
        <f>SUM(F93:F95)</f>
        <v>134083</v>
      </c>
      <c r="G96" s="133"/>
      <c r="H96" s="131">
        <f>SUM(H93:H95)</f>
        <v>165190</v>
      </c>
      <c r="I96" s="133"/>
      <c r="J96" s="131">
        <f>SUM(J93:J95)</f>
        <v>136870</v>
      </c>
      <c r="K96" s="133"/>
      <c r="L96" s="131">
        <f>SUM(L93:L95)</f>
        <v>138188</v>
      </c>
      <c r="M96" s="133"/>
      <c r="N96" s="131">
        <f>SUM(N93:N95)</f>
        <v>413182</v>
      </c>
      <c r="O96" s="139">
        <f>CEILING(P96,1)</f>
        <v>189906</v>
      </c>
      <c r="P96" s="149">
        <f>(N96+L96+J96+H96+F96+D96)/6</f>
        <v>189905.66666666666</v>
      </c>
    </row>
    <row r="97" spans="1:16" ht="12.75" customHeight="1" thickBot="1">
      <c r="A97" s="203" t="s">
        <v>251</v>
      </c>
      <c r="B97" s="206" t="s">
        <v>226</v>
      </c>
      <c r="C97" s="207"/>
      <c r="D97" s="45">
        <v>8.5</v>
      </c>
      <c r="E97" s="201">
        <v>8.5</v>
      </c>
      <c r="F97" s="202"/>
      <c r="G97" s="201">
        <v>8.5</v>
      </c>
      <c r="H97" s="202"/>
      <c r="I97" s="201">
        <v>9</v>
      </c>
      <c r="J97" s="202"/>
      <c r="K97" s="201">
        <v>11</v>
      </c>
      <c r="L97" s="202"/>
      <c r="M97" s="201">
        <v>9</v>
      </c>
      <c r="N97" s="202"/>
      <c r="O97" s="46" t="s">
        <v>86</v>
      </c>
      <c r="P97" s="10"/>
    </row>
    <row r="98" spans="1:16" ht="12.75" customHeight="1" thickBot="1">
      <c r="A98" s="204"/>
      <c r="B98" s="129" t="s">
        <v>1</v>
      </c>
      <c r="C98" s="159"/>
      <c r="D98" s="131">
        <v>48451</v>
      </c>
      <c r="E98" s="159"/>
      <c r="F98" s="131">
        <v>46455</v>
      </c>
      <c r="G98" s="159"/>
      <c r="H98" s="131">
        <v>47351</v>
      </c>
      <c r="I98" s="159" t="s">
        <v>238</v>
      </c>
      <c r="J98" s="131">
        <v>46969</v>
      </c>
      <c r="K98" s="159" t="s">
        <v>239</v>
      </c>
      <c r="L98" s="131">
        <v>103764</v>
      </c>
      <c r="M98" s="159" t="s">
        <v>240</v>
      </c>
      <c r="N98" s="131">
        <v>80538</v>
      </c>
      <c r="O98" s="139">
        <f>CEILING(P98,1)</f>
        <v>62255</v>
      </c>
      <c r="P98" s="147">
        <f>(N98+L98+J98+H98+F98+D98)/6</f>
        <v>62254.666666666664</v>
      </c>
    </row>
    <row r="99" spans="1:16" ht="12.75" customHeight="1">
      <c r="A99" s="204"/>
      <c r="B99" s="135" t="s">
        <v>38</v>
      </c>
      <c r="C99" s="160"/>
      <c r="D99" s="48">
        <v>15387</v>
      </c>
      <c r="E99" s="160"/>
      <c r="F99" s="48">
        <v>15272</v>
      </c>
      <c r="G99" s="160"/>
      <c r="H99" s="48">
        <v>15381</v>
      </c>
      <c r="I99" s="181" t="s">
        <v>277</v>
      </c>
      <c r="J99" s="48">
        <v>15563</v>
      </c>
      <c r="K99" s="160"/>
      <c r="L99" s="48">
        <v>24231</v>
      </c>
      <c r="M99" s="160"/>
      <c r="N99" s="48">
        <v>29223</v>
      </c>
      <c r="O99" s="40">
        <f>CEILING(P99,1)</f>
        <v>19177</v>
      </c>
      <c r="P99" s="148">
        <f>(N99+L99+J99+H99+F99+D99)/6</f>
        <v>19176.166666666668</v>
      </c>
    </row>
    <row r="100" spans="1:16" ht="12.75" customHeight="1">
      <c r="A100" s="204"/>
      <c r="B100" s="136" t="s">
        <v>227</v>
      </c>
      <c r="C100" s="161"/>
      <c r="D100" s="47">
        <v>23178</v>
      </c>
      <c r="E100" s="161"/>
      <c r="F100" s="47">
        <v>20935</v>
      </c>
      <c r="G100" s="161"/>
      <c r="H100" s="47">
        <v>22171</v>
      </c>
      <c r="I100" s="161"/>
      <c r="J100" s="47">
        <v>21892</v>
      </c>
      <c r="K100" s="161"/>
      <c r="L100" s="47">
        <v>60728</v>
      </c>
      <c r="M100" s="161"/>
      <c r="N100" s="47">
        <v>39067</v>
      </c>
      <c r="O100" s="40">
        <f>CEILING(P100,1)</f>
        <v>31329</v>
      </c>
      <c r="P100" s="149">
        <f>(N100+L100+J100+H100+F100+D100)/6</f>
        <v>31328.5</v>
      </c>
    </row>
    <row r="101" spans="1:16" ht="12.75" customHeight="1" thickBot="1">
      <c r="A101" s="204"/>
      <c r="B101" s="137" t="s">
        <v>228</v>
      </c>
      <c r="C101" s="162"/>
      <c r="D101" s="126">
        <v>18</v>
      </c>
      <c r="E101" s="162"/>
      <c r="F101" s="126">
        <v>118</v>
      </c>
      <c r="G101" s="162"/>
      <c r="H101" s="126">
        <v>5</v>
      </c>
      <c r="I101" s="162"/>
      <c r="J101" s="126">
        <v>20</v>
      </c>
      <c r="K101" s="162"/>
      <c r="L101" s="126">
        <v>21</v>
      </c>
      <c r="M101" s="162"/>
      <c r="N101" s="126">
        <v>135</v>
      </c>
      <c r="O101" s="40">
        <f>CEILING(P101,1)</f>
        <v>53</v>
      </c>
      <c r="P101" s="149">
        <f>(N101+L101+J101+H101+F101+D101)/6</f>
        <v>52.833333333333336</v>
      </c>
    </row>
    <row r="102" spans="1:16" ht="12.75" customHeight="1" thickBot="1">
      <c r="A102" s="205"/>
      <c r="B102" s="129" t="s">
        <v>9</v>
      </c>
      <c r="C102" s="133"/>
      <c r="D102" s="131">
        <f>SUM(D99:D101)</f>
        <v>38583</v>
      </c>
      <c r="E102" s="138"/>
      <c r="F102" s="131">
        <f>SUM(F99:F101)</f>
        <v>36325</v>
      </c>
      <c r="G102" s="133"/>
      <c r="H102" s="131">
        <f>SUM(H99:H101)</f>
        <v>37557</v>
      </c>
      <c r="I102" s="133"/>
      <c r="J102" s="131">
        <f>SUM(J99:J101)</f>
        <v>37475</v>
      </c>
      <c r="K102" s="133"/>
      <c r="L102" s="131">
        <f>SUM(L99:L101)</f>
        <v>84980</v>
      </c>
      <c r="M102" s="133"/>
      <c r="N102" s="131">
        <f>SUM(N99:N101)</f>
        <v>68425</v>
      </c>
      <c r="O102" s="139">
        <f>CEILING(P102,1)</f>
        <v>50558</v>
      </c>
      <c r="P102" s="149">
        <f>(N102+L102+J102+H102+F102+D102)/6</f>
        <v>50557.5</v>
      </c>
    </row>
    <row r="108" ht="13.5" thickBot="1"/>
    <row r="109" spans="1:16" ht="12.75" customHeight="1" thickBot="1">
      <c r="A109" s="203" t="s">
        <v>255</v>
      </c>
      <c r="B109" s="206" t="s">
        <v>226</v>
      </c>
      <c r="C109" s="207"/>
      <c r="D109" s="45">
        <v>10</v>
      </c>
      <c r="E109" s="201">
        <v>9</v>
      </c>
      <c r="F109" s="202"/>
      <c r="G109" s="201">
        <v>9</v>
      </c>
      <c r="H109" s="202"/>
      <c r="I109" s="201">
        <v>9</v>
      </c>
      <c r="J109" s="202"/>
      <c r="K109" s="201">
        <v>13</v>
      </c>
      <c r="L109" s="202"/>
      <c r="M109" s="201">
        <v>9</v>
      </c>
      <c r="N109" s="202"/>
      <c r="O109" s="46" t="s">
        <v>86</v>
      </c>
      <c r="P109" s="10"/>
    </row>
    <row r="110" spans="1:16" ht="12.75" customHeight="1" thickBot="1">
      <c r="A110" s="204"/>
      <c r="B110" s="129" t="s">
        <v>1</v>
      </c>
      <c r="C110" s="159" t="s">
        <v>241</v>
      </c>
      <c r="D110" s="131">
        <v>106919</v>
      </c>
      <c r="E110" s="159"/>
      <c r="F110" s="131">
        <v>87857</v>
      </c>
      <c r="G110" s="159"/>
      <c r="H110" s="131">
        <v>86181</v>
      </c>
      <c r="I110" s="159"/>
      <c r="J110" s="131">
        <v>85852</v>
      </c>
      <c r="K110" s="159" t="s">
        <v>236</v>
      </c>
      <c r="L110" s="131">
        <v>88330</v>
      </c>
      <c r="M110" s="159"/>
      <c r="N110" s="131">
        <v>81634</v>
      </c>
      <c r="O110" s="139">
        <f>CEILING(P110,1)</f>
        <v>89463</v>
      </c>
      <c r="P110" s="147">
        <f>(N110+L110+J110+H110+F110+D110)/6</f>
        <v>89462.16666666667</v>
      </c>
    </row>
    <row r="111" spans="1:16" ht="12.75" customHeight="1">
      <c r="A111" s="204"/>
      <c r="B111" s="135" t="s">
        <v>38</v>
      </c>
      <c r="C111" s="160"/>
      <c r="D111" s="48">
        <v>5897</v>
      </c>
      <c r="E111" s="160"/>
      <c r="F111" s="48">
        <v>5447</v>
      </c>
      <c r="G111" s="160"/>
      <c r="H111" s="48">
        <v>5330</v>
      </c>
      <c r="I111" s="160"/>
      <c r="J111" s="48">
        <v>5331</v>
      </c>
      <c r="K111" s="160"/>
      <c r="L111" s="48">
        <v>5561</v>
      </c>
      <c r="M111" s="160"/>
      <c r="N111" s="48">
        <v>6001</v>
      </c>
      <c r="O111" s="40">
        <f>CEILING(P111,1)</f>
        <v>5595</v>
      </c>
      <c r="P111" s="148">
        <f>(N111+L111+J111+H111+F111+D111)/6</f>
        <v>5594.5</v>
      </c>
    </row>
    <row r="112" spans="1:16" ht="12.75" customHeight="1">
      <c r="A112" s="204"/>
      <c r="B112" s="136" t="s">
        <v>227</v>
      </c>
      <c r="C112" s="161"/>
      <c r="D112" s="47">
        <v>70332</v>
      </c>
      <c r="E112" s="161"/>
      <c r="F112" s="47">
        <v>56625</v>
      </c>
      <c r="G112" s="161"/>
      <c r="H112" s="47">
        <v>56134</v>
      </c>
      <c r="I112" s="161"/>
      <c r="J112" s="47">
        <v>55032</v>
      </c>
      <c r="K112" s="161"/>
      <c r="L112" s="47">
        <v>56390</v>
      </c>
      <c r="M112" s="161"/>
      <c r="N112" s="47">
        <v>51448</v>
      </c>
      <c r="O112" s="40">
        <f>CEILING(P112,1)</f>
        <v>57661</v>
      </c>
      <c r="P112" s="149">
        <f>(N112+L112+J112+H112+F112+D112)/6</f>
        <v>57660.166666666664</v>
      </c>
    </row>
    <row r="113" spans="1:16" ht="12.75" customHeight="1" thickBot="1">
      <c r="A113" s="204"/>
      <c r="B113" s="137" t="s">
        <v>228</v>
      </c>
      <c r="C113" s="162"/>
      <c r="D113" s="126">
        <v>0</v>
      </c>
      <c r="E113" s="162"/>
      <c r="F113" s="126">
        <v>0</v>
      </c>
      <c r="G113" s="162"/>
      <c r="H113" s="126">
        <v>0</v>
      </c>
      <c r="I113" s="162"/>
      <c r="J113" s="126">
        <v>0</v>
      </c>
      <c r="K113" s="162"/>
      <c r="L113" s="126">
        <v>0</v>
      </c>
      <c r="M113" s="162"/>
      <c r="N113" s="126">
        <v>0</v>
      </c>
      <c r="O113" s="40">
        <f>CEILING(P113,1)</f>
        <v>0</v>
      </c>
      <c r="P113" s="149">
        <f>(N113+L113+J113+H113+F113+D113)/6</f>
        <v>0</v>
      </c>
    </row>
    <row r="114" spans="1:16" ht="12.75" customHeight="1" thickBot="1">
      <c r="A114" s="205"/>
      <c r="B114" s="129" t="s">
        <v>9</v>
      </c>
      <c r="C114" s="133"/>
      <c r="D114" s="131">
        <f>SUM(D111:D113)</f>
        <v>76229</v>
      </c>
      <c r="E114" s="138"/>
      <c r="F114" s="131">
        <f>SUM(F111:F113)</f>
        <v>62072</v>
      </c>
      <c r="G114" s="133"/>
      <c r="H114" s="131">
        <f>SUM(H111:H113)</f>
        <v>61464</v>
      </c>
      <c r="I114" s="133"/>
      <c r="J114" s="131">
        <f>SUM(J111:J113)</f>
        <v>60363</v>
      </c>
      <c r="K114" s="133"/>
      <c r="L114" s="131">
        <f>SUM(L111:L113)</f>
        <v>61951</v>
      </c>
      <c r="M114" s="133"/>
      <c r="N114" s="131">
        <f>SUM(N111:N113)</f>
        <v>57449</v>
      </c>
      <c r="O114" s="139">
        <f>CEILING(P114,1)</f>
        <v>63255</v>
      </c>
      <c r="P114" s="149">
        <f>(N114+L114+J114+H114+F114+D114)/6</f>
        <v>63254.666666666664</v>
      </c>
    </row>
    <row r="115" spans="1:16" ht="12.75" customHeight="1" thickBot="1">
      <c r="A115" s="203" t="s">
        <v>253</v>
      </c>
      <c r="B115" s="206" t="s">
        <v>226</v>
      </c>
      <c r="C115" s="207"/>
      <c r="D115" s="45" t="s">
        <v>273</v>
      </c>
      <c r="E115" s="201" t="s">
        <v>273</v>
      </c>
      <c r="F115" s="202"/>
      <c r="G115" s="201" t="s">
        <v>273</v>
      </c>
      <c r="H115" s="202"/>
      <c r="I115" s="201" t="s">
        <v>274</v>
      </c>
      <c r="J115" s="202"/>
      <c r="K115" s="201" t="s">
        <v>275</v>
      </c>
      <c r="L115" s="202"/>
      <c r="M115" s="201" t="s">
        <v>274</v>
      </c>
      <c r="N115" s="202"/>
      <c r="O115" s="46" t="s">
        <v>86</v>
      </c>
      <c r="P115" s="10"/>
    </row>
    <row r="116" spans="1:16" ht="12.75" customHeight="1" thickBot="1">
      <c r="A116" s="204"/>
      <c r="B116" s="129" t="s">
        <v>1</v>
      </c>
      <c r="C116" s="159"/>
      <c r="D116" s="131">
        <v>68979</v>
      </c>
      <c r="E116" s="159"/>
      <c r="F116" s="131">
        <v>67968</v>
      </c>
      <c r="G116" s="159"/>
      <c r="H116" s="131">
        <v>72733</v>
      </c>
      <c r="I116" s="159" t="s">
        <v>238</v>
      </c>
      <c r="J116" s="131">
        <v>68251</v>
      </c>
      <c r="K116" s="159" t="s">
        <v>239</v>
      </c>
      <c r="L116" s="131">
        <v>183548</v>
      </c>
      <c r="M116" s="159" t="s">
        <v>240</v>
      </c>
      <c r="N116" s="131">
        <v>68045</v>
      </c>
      <c r="O116" s="139">
        <f>CEILING(P116,1)</f>
        <v>88254</v>
      </c>
      <c r="P116" s="147">
        <f>(N116+L116+J116+H116+F116+D116)/6</f>
        <v>88254</v>
      </c>
    </row>
    <row r="117" spans="1:16" ht="12.75" customHeight="1">
      <c r="A117" s="204"/>
      <c r="B117" s="135" t="s">
        <v>38</v>
      </c>
      <c r="C117" s="160"/>
      <c r="D117" s="48">
        <v>16139</v>
      </c>
      <c r="E117" s="160"/>
      <c r="F117" s="48">
        <v>15981</v>
      </c>
      <c r="G117" s="160"/>
      <c r="H117" s="48">
        <v>17567</v>
      </c>
      <c r="I117" s="181" t="s">
        <v>277</v>
      </c>
      <c r="J117" s="48">
        <v>16483</v>
      </c>
      <c r="K117" s="160"/>
      <c r="L117" s="48">
        <v>39534</v>
      </c>
      <c r="M117" s="160"/>
      <c r="N117" s="48">
        <v>21819</v>
      </c>
      <c r="O117" s="40">
        <f>CEILING(P117,1)</f>
        <v>21254</v>
      </c>
      <c r="P117" s="148">
        <f>(N117+L117+J117+H117+F117+D117)/6</f>
        <v>21253.833333333332</v>
      </c>
    </row>
    <row r="118" spans="1:16" ht="12.75" customHeight="1">
      <c r="A118" s="204"/>
      <c r="B118" s="136" t="s">
        <v>227</v>
      </c>
      <c r="C118" s="161"/>
      <c r="D118" s="47">
        <v>36282</v>
      </c>
      <c r="E118" s="161"/>
      <c r="F118" s="47">
        <v>33355</v>
      </c>
      <c r="G118" s="161"/>
      <c r="H118" s="47">
        <v>37928</v>
      </c>
      <c r="I118" s="161"/>
      <c r="J118" s="47">
        <v>35505</v>
      </c>
      <c r="K118" s="161"/>
      <c r="L118" s="47">
        <v>103003</v>
      </c>
      <c r="M118" s="161"/>
      <c r="N118" s="47">
        <v>32066</v>
      </c>
      <c r="O118" s="40">
        <f>CEILING(P118,1)</f>
        <v>46357</v>
      </c>
      <c r="P118" s="149">
        <f>(N118+L118+J118+H118+F118+D118)/6</f>
        <v>46356.5</v>
      </c>
    </row>
    <row r="119" spans="1:16" ht="12.75" customHeight="1" thickBot="1">
      <c r="A119" s="204"/>
      <c r="B119" s="137" t="s">
        <v>228</v>
      </c>
      <c r="C119" s="162"/>
      <c r="D119" s="126">
        <v>700</v>
      </c>
      <c r="E119" s="162"/>
      <c r="F119" s="126">
        <v>3015</v>
      </c>
      <c r="G119" s="162"/>
      <c r="H119" s="126">
        <v>439</v>
      </c>
      <c r="I119" s="162"/>
      <c r="J119" s="126">
        <v>800</v>
      </c>
      <c r="K119" s="162"/>
      <c r="L119" s="126">
        <v>1021</v>
      </c>
      <c r="M119" s="162"/>
      <c r="N119" s="126">
        <v>570</v>
      </c>
      <c r="O119" s="40">
        <f>CEILING(P119,1)</f>
        <v>1091</v>
      </c>
      <c r="P119" s="149">
        <f>(N119+L119+J119+H119+F119+D119)/6</f>
        <v>1090.8333333333333</v>
      </c>
    </row>
    <row r="120" spans="1:16" ht="12.75" customHeight="1" thickBot="1">
      <c r="A120" s="205"/>
      <c r="B120" s="129" t="s">
        <v>9</v>
      </c>
      <c r="C120" s="133"/>
      <c r="D120" s="131">
        <f>SUM(D117:D119)</f>
        <v>53121</v>
      </c>
      <c r="E120" s="138"/>
      <c r="F120" s="131">
        <f>SUM(F117:F119)</f>
        <v>52351</v>
      </c>
      <c r="G120" s="133"/>
      <c r="H120" s="131">
        <f>SUM(H117:H119)</f>
        <v>55934</v>
      </c>
      <c r="I120" s="133"/>
      <c r="J120" s="131">
        <f>SUM(J117:J119)</f>
        <v>52788</v>
      </c>
      <c r="K120" s="133"/>
      <c r="L120" s="131">
        <f>SUM(L117:L119)</f>
        <v>143558</v>
      </c>
      <c r="M120" s="133"/>
      <c r="N120" s="131">
        <f>SUM(N117:N119)</f>
        <v>54455</v>
      </c>
      <c r="O120" s="139">
        <f>CEILING(P120,1)</f>
        <v>68702</v>
      </c>
      <c r="P120" s="149">
        <f>(N120+L120+J120+H120+F120+D120)/6</f>
        <v>68701.16666666667</v>
      </c>
    </row>
    <row r="132" ht="13.5" thickBot="1"/>
    <row r="133" spans="1:16" ht="12.75" customHeight="1" thickBot="1">
      <c r="A133" s="203" t="s">
        <v>256</v>
      </c>
      <c r="B133" s="206" t="s">
        <v>226</v>
      </c>
      <c r="C133" s="207"/>
      <c r="D133" s="45">
        <v>8.5</v>
      </c>
      <c r="E133" s="201">
        <v>8.5</v>
      </c>
      <c r="F133" s="202"/>
      <c r="G133" s="201">
        <v>8.5</v>
      </c>
      <c r="H133" s="202"/>
      <c r="I133" s="201">
        <v>9</v>
      </c>
      <c r="J133" s="202"/>
      <c r="K133" s="201">
        <v>11</v>
      </c>
      <c r="L133" s="202"/>
      <c r="M133" s="201">
        <v>9</v>
      </c>
      <c r="N133" s="202"/>
      <c r="O133" s="46" t="s">
        <v>86</v>
      </c>
      <c r="P133" s="10"/>
    </row>
    <row r="134" spans="1:16" ht="12.75" customHeight="1" thickBot="1">
      <c r="A134" s="204"/>
      <c r="B134" s="129" t="s">
        <v>1</v>
      </c>
      <c r="C134" s="159"/>
      <c r="D134" s="131">
        <v>48137</v>
      </c>
      <c r="E134" s="159"/>
      <c r="F134" s="131">
        <v>46015</v>
      </c>
      <c r="G134" s="159"/>
      <c r="H134" s="131">
        <v>53514</v>
      </c>
      <c r="I134" s="159" t="s">
        <v>238</v>
      </c>
      <c r="J134" s="131">
        <v>46355</v>
      </c>
      <c r="K134" s="159" t="s">
        <v>239</v>
      </c>
      <c r="L134" s="131">
        <v>121394</v>
      </c>
      <c r="M134" s="159" t="s">
        <v>240</v>
      </c>
      <c r="N134" s="131">
        <v>66227</v>
      </c>
      <c r="O134" s="139">
        <f>CEILING(P134,1)</f>
        <v>63607</v>
      </c>
      <c r="P134" s="147">
        <f>(N134+L134+J134+H134+F134+D134)/6</f>
        <v>63607</v>
      </c>
    </row>
    <row r="135" spans="1:16" ht="12.75" customHeight="1">
      <c r="A135" s="204"/>
      <c r="B135" s="135" t="s">
        <v>38</v>
      </c>
      <c r="C135" s="160"/>
      <c r="D135" s="48">
        <v>24606</v>
      </c>
      <c r="E135" s="160"/>
      <c r="F135" s="48">
        <v>24721</v>
      </c>
      <c r="G135" s="160"/>
      <c r="H135" s="48">
        <v>25088</v>
      </c>
      <c r="I135" s="181" t="s">
        <v>277</v>
      </c>
      <c r="J135" s="48">
        <v>25242</v>
      </c>
      <c r="K135" s="160"/>
      <c r="L135" s="48">
        <v>52971</v>
      </c>
      <c r="M135" s="160"/>
      <c r="N135" s="48">
        <v>39200</v>
      </c>
      <c r="O135" s="40">
        <f>CEILING(P135,1)</f>
        <v>31972</v>
      </c>
      <c r="P135" s="148">
        <f>(N135+L135+J135+H135+F135+D135)/6</f>
        <v>31971.333333333332</v>
      </c>
    </row>
    <row r="136" spans="1:16" ht="12.75" customHeight="1">
      <c r="A136" s="204"/>
      <c r="B136" s="136" t="s">
        <v>227</v>
      </c>
      <c r="C136" s="161"/>
      <c r="D136" s="47">
        <v>16687</v>
      </c>
      <c r="E136" s="161"/>
      <c r="F136" s="47">
        <v>14882</v>
      </c>
      <c r="G136" s="161"/>
      <c r="H136" s="47">
        <v>21342</v>
      </c>
      <c r="I136" s="161"/>
      <c r="J136" s="47">
        <v>14995</v>
      </c>
      <c r="K136" s="161"/>
      <c r="L136" s="47">
        <v>57872</v>
      </c>
      <c r="M136" s="161"/>
      <c r="N136" s="47">
        <v>19996</v>
      </c>
      <c r="O136" s="40">
        <f>CEILING(P136,1)</f>
        <v>24296</v>
      </c>
      <c r="P136" s="149">
        <f>(N136+L136+J136+H136+F136+D136)/6</f>
        <v>24295.666666666668</v>
      </c>
    </row>
    <row r="137" spans="1:16" ht="12.75" customHeight="1" thickBot="1">
      <c r="A137" s="204"/>
      <c r="B137" s="137" t="s">
        <v>228</v>
      </c>
      <c r="C137" s="162"/>
      <c r="D137" s="126">
        <v>0</v>
      </c>
      <c r="E137" s="162"/>
      <c r="F137" s="126">
        <v>0</v>
      </c>
      <c r="G137" s="162"/>
      <c r="H137" s="126">
        <v>0</v>
      </c>
      <c r="I137" s="162"/>
      <c r="J137" s="126">
        <v>0</v>
      </c>
      <c r="K137" s="162"/>
      <c r="L137" s="126">
        <v>0</v>
      </c>
      <c r="M137" s="162"/>
      <c r="N137" s="126">
        <v>120</v>
      </c>
      <c r="O137" s="40">
        <f>CEILING(P137,1)</f>
        <v>20</v>
      </c>
      <c r="P137" s="149">
        <f>(N137+L137+J137+H137+F137+D137)/6</f>
        <v>20</v>
      </c>
    </row>
    <row r="138" spans="1:16" ht="12.75" customHeight="1" thickBot="1">
      <c r="A138" s="205"/>
      <c r="B138" s="129" t="s">
        <v>9</v>
      </c>
      <c r="C138" s="133"/>
      <c r="D138" s="131">
        <f>SUM(D135:D137)</f>
        <v>41293</v>
      </c>
      <c r="E138" s="138"/>
      <c r="F138" s="131">
        <f>SUM(F135:F137)</f>
        <v>39603</v>
      </c>
      <c r="G138" s="133"/>
      <c r="H138" s="131">
        <f>SUM(H135:H137)</f>
        <v>46430</v>
      </c>
      <c r="I138" s="133"/>
      <c r="J138" s="131">
        <f>SUM(J135:J137)</f>
        <v>40237</v>
      </c>
      <c r="K138" s="133"/>
      <c r="L138" s="131">
        <f>SUM(L135:L137)</f>
        <v>110843</v>
      </c>
      <c r="M138" s="133"/>
      <c r="N138" s="131">
        <f>SUM(N135:N137)</f>
        <v>59316</v>
      </c>
      <c r="O138" s="139">
        <f>CEILING(P138,1)</f>
        <v>56287</v>
      </c>
      <c r="P138" s="149">
        <f>(N138+L138+J138+H138+F138+D138)/6</f>
        <v>56287</v>
      </c>
    </row>
    <row r="139" spans="1:16" ht="12.75" customHeight="1" thickBot="1">
      <c r="A139" s="203" t="s">
        <v>257</v>
      </c>
      <c r="B139" s="206" t="s">
        <v>226</v>
      </c>
      <c r="C139" s="207"/>
      <c r="D139" s="45">
        <v>8.5</v>
      </c>
      <c r="E139" s="201">
        <v>8.5</v>
      </c>
      <c r="F139" s="202"/>
      <c r="G139" s="201">
        <v>8.5</v>
      </c>
      <c r="H139" s="202"/>
      <c r="I139" s="201">
        <v>9</v>
      </c>
      <c r="J139" s="202"/>
      <c r="K139" s="201">
        <v>11</v>
      </c>
      <c r="L139" s="202"/>
      <c r="M139" s="201">
        <v>9</v>
      </c>
      <c r="N139" s="202"/>
      <c r="O139" s="46" t="s">
        <v>86</v>
      </c>
      <c r="P139" s="10"/>
    </row>
    <row r="140" spans="1:16" ht="12.75" customHeight="1" thickBot="1">
      <c r="A140" s="204"/>
      <c r="B140" s="129" t="s">
        <v>1</v>
      </c>
      <c r="C140" s="159"/>
      <c r="D140" s="131">
        <v>53302</v>
      </c>
      <c r="E140" s="159"/>
      <c r="F140" s="131">
        <v>53639</v>
      </c>
      <c r="G140" s="159"/>
      <c r="H140" s="131">
        <v>53394</v>
      </c>
      <c r="I140" s="159" t="s">
        <v>238</v>
      </c>
      <c r="J140" s="131">
        <v>50398</v>
      </c>
      <c r="K140" s="159" t="s">
        <v>239</v>
      </c>
      <c r="L140" s="131">
        <v>135579</v>
      </c>
      <c r="M140" s="159" t="s">
        <v>240</v>
      </c>
      <c r="N140" s="131">
        <v>75356</v>
      </c>
      <c r="O140" s="139">
        <f>CEILING(P140,1)</f>
        <v>70278</v>
      </c>
      <c r="P140" s="147">
        <f>(N140+L140+J140+H140+F140+D140)/6</f>
        <v>70278</v>
      </c>
    </row>
    <row r="141" spans="1:16" ht="12.75" customHeight="1">
      <c r="A141" s="204"/>
      <c r="B141" s="135" t="s">
        <v>38</v>
      </c>
      <c r="C141" s="160"/>
      <c r="D141" s="48">
        <v>18916</v>
      </c>
      <c r="E141" s="160"/>
      <c r="F141" s="48">
        <v>18848</v>
      </c>
      <c r="G141" s="160"/>
      <c r="H141" s="48">
        <v>19264</v>
      </c>
      <c r="I141" s="181" t="s">
        <v>277</v>
      </c>
      <c r="J141" s="48">
        <v>19461</v>
      </c>
      <c r="K141" s="160"/>
      <c r="L141" s="48">
        <v>37550</v>
      </c>
      <c r="M141" s="160"/>
      <c r="N141" s="48">
        <v>29360</v>
      </c>
      <c r="O141" s="40">
        <f>CEILING(P141,1)</f>
        <v>23900</v>
      </c>
      <c r="P141" s="148">
        <f>(N141+L141+J141+H141+F141+D141)/6</f>
        <v>23899.833333333332</v>
      </c>
    </row>
    <row r="142" spans="1:16" ht="12.75" customHeight="1">
      <c r="A142" s="204"/>
      <c r="B142" s="136" t="s">
        <v>227</v>
      </c>
      <c r="C142" s="161"/>
      <c r="D142" s="47">
        <v>27245</v>
      </c>
      <c r="E142" s="161"/>
      <c r="F142" s="47">
        <v>27871</v>
      </c>
      <c r="G142" s="161"/>
      <c r="H142" s="47">
        <v>27281</v>
      </c>
      <c r="I142" s="161"/>
      <c r="J142" s="47">
        <v>23743</v>
      </c>
      <c r="K142" s="161"/>
      <c r="L142" s="47">
        <v>76534</v>
      </c>
      <c r="M142" s="161"/>
      <c r="N142" s="47">
        <v>36057</v>
      </c>
      <c r="O142" s="40">
        <f>CEILING(P142,1)</f>
        <v>36456</v>
      </c>
      <c r="P142" s="149">
        <f>(N142+L142+J142+H142+F142+D142)/6</f>
        <v>36455.166666666664</v>
      </c>
    </row>
    <row r="143" spans="1:16" ht="12.75" customHeight="1" thickBot="1">
      <c r="A143" s="204"/>
      <c r="B143" s="137" t="s">
        <v>228</v>
      </c>
      <c r="C143" s="162"/>
      <c r="D143" s="126">
        <v>0</v>
      </c>
      <c r="E143" s="162"/>
      <c r="F143" s="126">
        <v>240</v>
      </c>
      <c r="G143" s="162"/>
      <c r="H143" s="126">
        <v>29</v>
      </c>
      <c r="I143" s="162"/>
      <c r="J143" s="126">
        <v>15</v>
      </c>
      <c r="K143" s="162"/>
      <c r="L143" s="126">
        <v>6</v>
      </c>
      <c r="M143" s="162"/>
      <c r="N143" s="126">
        <v>69</v>
      </c>
      <c r="O143" s="40">
        <f>CEILING(P143,1)</f>
        <v>60</v>
      </c>
      <c r="P143" s="149">
        <f>(N143+L143+J143+H143+F143+D143)/6</f>
        <v>59.833333333333336</v>
      </c>
    </row>
    <row r="144" spans="1:16" ht="12.75" customHeight="1" thickBot="1">
      <c r="A144" s="205"/>
      <c r="B144" s="129" t="s">
        <v>9</v>
      </c>
      <c r="C144" s="133"/>
      <c r="D144" s="131">
        <f>SUM(D141:D143)</f>
        <v>46161</v>
      </c>
      <c r="E144" s="138"/>
      <c r="F144" s="131">
        <f>SUM(F141:F143)</f>
        <v>46959</v>
      </c>
      <c r="G144" s="133"/>
      <c r="H144" s="131">
        <f>SUM(H141:H143)</f>
        <v>46574</v>
      </c>
      <c r="I144" s="133"/>
      <c r="J144" s="131">
        <f>SUM(J141:J143)</f>
        <v>43219</v>
      </c>
      <c r="K144" s="133"/>
      <c r="L144" s="131">
        <f>SUM(L141:L143)</f>
        <v>114090</v>
      </c>
      <c r="M144" s="133"/>
      <c r="N144" s="131">
        <f>SUM(N141:N143)</f>
        <v>65486</v>
      </c>
      <c r="O144" s="139">
        <f>CEILING(P144,1)</f>
        <v>60415</v>
      </c>
      <c r="P144" s="149">
        <f>(N144+L144+J144+H144+F144+D144)/6</f>
        <v>60414.833333333336</v>
      </c>
    </row>
    <row r="145" spans="1:16" ht="12.75" customHeight="1">
      <c r="A145" s="152"/>
      <c r="B145" s="141"/>
      <c r="C145" s="144"/>
      <c r="D145" s="143"/>
      <c r="E145" s="143"/>
      <c r="F145" s="143"/>
      <c r="G145" s="144"/>
      <c r="H145" s="143"/>
      <c r="I145" s="144"/>
      <c r="J145" s="143"/>
      <c r="K145" s="144"/>
      <c r="L145" s="143"/>
      <c r="M145" s="144"/>
      <c r="N145" s="143"/>
      <c r="O145" s="146"/>
      <c r="P145" s="149"/>
    </row>
    <row r="146" spans="1:16" ht="12.75" customHeight="1">
      <c r="A146" s="152"/>
      <c r="B146" s="141"/>
      <c r="C146" s="144"/>
      <c r="D146" s="143"/>
      <c r="E146" s="143"/>
      <c r="F146" s="143"/>
      <c r="G146" s="144"/>
      <c r="H146" s="143"/>
      <c r="I146" s="144"/>
      <c r="J146" s="143"/>
      <c r="K146" s="144"/>
      <c r="L146" s="143"/>
      <c r="M146" s="144"/>
      <c r="N146" s="143"/>
      <c r="O146" s="146"/>
      <c r="P146" s="149"/>
    </row>
    <row r="147" spans="1:16" ht="12.75" customHeight="1">
      <c r="A147" s="140"/>
      <c r="B147" s="141"/>
      <c r="C147" s="142"/>
      <c r="D147" s="143"/>
      <c r="E147" s="144"/>
      <c r="F147" s="143"/>
      <c r="G147" s="144"/>
      <c r="H147" s="143"/>
      <c r="I147" s="144"/>
      <c r="J147" s="143"/>
      <c r="K147" s="145"/>
      <c r="L147" s="143"/>
      <c r="M147" s="145"/>
      <c r="N147" s="143"/>
      <c r="O147" s="146"/>
      <c r="P147" s="14"/>
    </row>
    <row r="148" spans="1:15" ht="18" customHeight="1">
      <c r="A148" s="184" t="s">
        <v>229</v>
      </c>
      <c r="B148" s="184"/>
      <c r="C148" s="184"/>
      <c r="D148" s="184"/>
      <c r="E148" s="184"/>
      <c r="F148" s="184"/>
      <c r="G148" s="184"/>
      <c r="H148" s="184"/>
      <c r="I148" s="184"/>
      <c r="J148" s="184"/>
      <c r="K148" s="184"/>
      <c r="L148" s="184"/>
      <c r="M148" s="184"/>
      <c r="N148" s="184"/>
      <c r="O148" s="184"/>
    </row>
    <row r="149" spans="1:15" ht="12.75" customHeight="1" thickBot="1">
      <c r="A149" s="150"/>
      <c r="B149" s="151"/>
      <c r="C149" s="144"/>
      <c r="D149" s="143"/>
      <c r="E149" s="144"/>
      <c r="F149" s="143"/>
      <c r="G149" s="144"/>
      <c r="H149" s="143"/>
      <c r="I149" s="144"/>
      <c r="J149" s="143"/>
      <c r="K149" s="144"/>
      <c r="L149" s="143"/>
      <c r="M149" s="144"/>
      <c r="N149" s="143"/>
      <c r="O149" s="146"/>
    </row>
    <row r="150" spans="1:15" ht="12.75" customHeight="1">
      <c r="A150" s="185" t="s">
        <v>42</v>
      </c>
      <c r="B150" s="216"/>
      <c r="C150" s="217" t="s">
        <v>1</v>
      </c>
      <c r="D150" s="217"/>
      <c r="E150" s="217"/>
      <c r="F150" s="217"/>
      <c r="G150" s="217"/>
      <c r="H150" s="217"/>
      <c r="I150" s="218"/>
      <c r="J150" s="221" t="s">
        <v>89</v>
      </c>
      <c r="K150" s="217"/>
      <c r="L150" s="217"/>
      <c r="M150" s="217"/>
      <c r="N150" s="217"/>
      <c r="O150" s="222"/>
    </row>
    <row r="151" spans="1:15" ht="12.75" customHeight="1" thickBot="1">
      <c r="A151" s="225" t="s">
        <v>8</v>
      </c>
      <c r="B151" s="226"/>
      <c r="C151" s="219"/>
      <c r="D151" s="219"/>
      <c r="E151" s="219"/>
      <c r="F151" s="219"/>
      <c r="G151" s="219"/>
      <c r="H151" s="219"/>
      <c r="I151" s="220"/>
      <c r="J151" s="223"/>
      <c r="K151" s="219"/>
      <c r="L151" s="219"/>
      <c r="M151" s="219"/>
      <c r="N151" s="219"/>
      <c r="O151" s="224"/>
    </row>
    <row r="152" spans="1:15" ht="12.75" customHeight="1">
      <c r="A152" s="186" t="s">
        <v>230</v>
      </c>
      <c r="B152" s="187"/>
      <c r="C152" s="188">
        <v>412100</v>
      </c>
      <c r="D152" s="189"/>
      <c r="E152" s="189"/>
      <c r="F152" s="189"/>
      <c r="G152" s="189"/>
      <c r="H152" s="189"/>
      <c r="I152" s="189"/>
      <c r="J152" s="182">
        <v>411800</v>
      </c>
      <c r="K152" s="182"/>
      <c r="L152" s="182"/>
      <c r="M152" s="182"/>
      <c r="N152" s="182"/>
      <c r="O152" s="183"/>
    </row>
    <row r="153" spans="1:15" ht="12.75" customHeight="1">
      <c r="A153" s="192" t="s">
        <v>231</v>
      </c>
      <c r="B153" s="190"/>
      <c r="C153" s="210"/>
      <c r="D153" s="211"/>
      <c r="E153" s="211"/>
      <c r="F153" s="211"/>
      <c r="G153" s="211"/>
      <c r="H153" s="211"/>
      <c r="I153" s="211"/>
      <c r="J153" s="214"/>
      <c r="K153" s="214"/>
      <c r="L153" s="214"/>
      <c r="M153" s="214"/>
      <c r="N153" s="214"/>
      <c r="O153" s="215"/>
    </row>
    <row r="154" spans="1:15" ht="12.75" customHeight="1">
      <c r="A154" s="208" t="s">
        <v>233</v>
      </c>
      <c r="B154" s="209"/>
      <c r="C154" s="210">
        <v>408343</v>
      </c>
      <c r="D154" s="211"/>
      <c r="E154" s="211"/>
      <c r="F154" s="211"/>
      <c r="G154" s="211"/>
      <c r="H154" s="211"/>
      <c r="I154" s="211"/>
      <c r="J154" s="214">
        <f>J140+J62+J134+J56+J116+J50+J98+J38+J74</f>
        <v>506762</v>
      </c>
      <c r="K154" s="214"/>
      <c r="L154" s="214"/>
      <c r="M154" s="214"/>
      <c r="N154" s="214"/>
      <c r="O154" s="215"/>
    </row>
    <row r="155" spans="1:15" ht="12.75" customHeight="1">
      <c r="A155" s="192" t="s">
        <v>231</v>
      </c>
      <c r="B155" s="190"/>
      <c r="C155" s="210"/>
      <c r="D155" s="211"/>
      <c r="E155" s="211"/>
      <c r="F155" s="211"/>
      <c r="G155" s="211"/>
      <c r="H155" s="211"/>
      <c r="I155" s="211"/>
      <c r="J155" s="214"/>
      <c r="K155" s="214"/>
      <c r="L155" s="214"/>
      <c r="M155" s="214"/>
      <c r="N155" s="214"/>
      <c r="O155" s="215"/>
    </row>
    <row r="156" spans="1:15" ht="12.75" customHeight="1">
      <c r="A156" s="208" t="s">
        <v>234</v>
      </c>
      <c r="B156" s="209"/>
      <c r="C156" s="210">
        <v>483422</v>
      </c>
      <c r="D156" s="211"/>
      <c r="E156" s="211"/>
      <c r="F156" s="211"/>
      <c r="G156" s="211"/>
      <c r="H156" s="211"/>
      <c r="I156" s="211"/>
      <c r="J156" s="214">
        <f>N140+N62+N134+N56+N116+N50+N98+N38+N74</f>
        <v>580800</v>
      </c>
      <c r="K156" s="214"/>
      <c r="L156" s="214"/>
      <c r="M156" s="214"/>
      <c r="N156" s="214"/>
      <c r="O156" s="215"/>
    </row>
    <row r="157" spans="1:15" ht="12.75" customHeight="1">
      <c r="A157" s="192" t="s">
        <v>231</v>
      </c>
      <c r="B157" s="190"/>
      <c r="C157" s="210"/>
      <c r="D157" s="211"/>
      <c r="E157" s="211"/>
      <c r="F157" s="211"/>
      <c r="G157" s="211"/>
      <c r="H157" s="211"/>
      <c r="I157" s="211"/>
      <c r="J157" s="214"/>
      <c r="K157" s="214"/>
      <c r="L157" s="214"/>
      <c r="M157" s="214"/>
      <c r="N157" s="214"/>
      <c r="O157" s="215"/>
    </row>
    <row r="158" spans="1:15" ht="12.75" customHeight="1">
      <c r="A158" s="208" t="s">
        <v>44</v>
      </c>
      <c r="B158" s="209"/>
      <c r="C158" s="210">
        <v>1017640</v>
      </c>
      <c r="D158" s="211"/>
      <c r="E158" s="211"/>
      <c r="F158" s="211"/>
      <c r="G158" s="211"/>
      <c r="H158" s="211"/>
      <c r="I158" s="211"/>
      <c r="J158" s="214">
        <f>L140+L62+L134+L56+L116+L50+L98+L38+L74</f>
        <v>1274070</v>
      </c>
      <c r="K158" s="214"/>
      <c r="L158" s="214"/>
      <c r="M158" s="214"/>
      <c r="N158" s="214"/>
      <c r="O158" s="215"/>
    </row>
    <row r="159" spans="1:15" ht="12.75" customHeight="1" thickBot="1">
      <c r="A159" s="195" t="s">
        <v>231</v>
      </c>
      <c r="B159" s="191"/>
      <c r="C159" s="212"/>
      <c r="D159" s="213"/>
      <c r="E159" s="213"/>
      <c r="F159" s="213"/>
      <c r="G159" s="213"/>
      <c r="H159" s="213"/>
      <c r="I159" s="213"/>
      <c r="J159" s="193"/>
      <c r="K159" s="193"/>
      <c r="L159" s="193"/>
      <c r="M159" s="193"/>
      <c r="N159" s="193"/>
      <c r="O159" s="194"/>
    </row>
    <row r="160" spans="1:15" ht="12.75" customHeight="1">
      <c r="A160" s="153"/>
      <c r="B160" s="153"/>
      <c r="C160" s="89"/>
      <c r="D160" s="89"/>
      <c r="E160" s="89"/>
      <c r="F160" s="89"/>
      <c r="G160" s="89"/>
      <c r="H160" s="89"/>
      <c r="I160" s="89"/>
      <c r="J160" s="154"/>
      <c r="K160" s="154"/>
      <c r="L160" s="154"/>
      <c r="M160" s="154"/>
      <c r="N160" s="154"/>
      <c r="O160" s="154"/>
    </row>
    <row r="161" spans="1:7" ht="12.75">
      <c r="A161" s="155" t="s">
        <v>232</v>
      </c>
      <c r="B161" s="155"/>
      <c r="C161" s="155"/>
      <c r="D161" s="155"/>
      <c r="E161" s="155"/>
      <c r="F161" s="155"/>
      <c r="G161" s="155"/>
    </row>
    <row r="162" spans="1:7" ht="10.5" customHeight="1">
      <c r="A162" s="72" t="s">
        <v>258</v>
      </c>
      <c r="B162" s="72"/>
      <c r="C162" s="72"/>
      <c r="D162" s="72"/>
      <c r="E162" s="72"/>
      <c r="F162" s="72"/>
      <c r="G162" s="72"/>
    </row>
    <row r="163" spans="1:7" ht="12.75">
      <c r="A163" s="72" t="s">
        <v>112</v>
      </c>
      <c r="B163" s="72"/>
      <c r="C163" s="72"/>
      <c r="D163" s="72"/>
      <c r="E163" s="72"/>
      <c r="F163" s="72"/>
      <c r="G163" s="72"/>
    </row>
    <row r="164" spans="1:7" ht="12.75">
      <c r="A164" s="73" t="s">
        <v>90</v>
      </c>
      <c r="B164" s="72"/>
      <c r="C164" s="72"/>
      <c r="D164" s="72"/>
      <c r="E164" s="72"/>
      <c r="F164" s="72"/>
      <c r="G164" s="72"/>
    </row>
    <row r="165" spans="1:7" ht="12.75">
      <c r="A165" s="73" t="s">
        <v>91</v>
      </c>
      <c r="B165" s="72"/>
      <c r="C165" s="72"/>
      <c r="D165" s="72"/>
      <c r="E165" s="72"/>
      <c r="F165" s="72"/>
      <c r="G165" s="72"/>
    </row>
    <row r="166" spans="1:7" ht="12.75">
      <c r="A166" s="72" t="s">
        <v>17</v>
      </c>
      <c r="B166" s="72"/>
      <c r="C166" s="72"/>
      <c r="D166" s="72"/>
      <c r="E166" s="72"/>
      <c r="F166" s="72"/>
      <c r="G166" s="72"/>
    </row>
    <row r="167" spans="1:15" ht="16.5" customHeight="1">
      <c r="A167" s="177" t="s">
        <v>259</v>
      </c>
      <c r="B167" s="242" t="s">
        <v>260</v>
      </c>
      <c r="C167" s="243"/>
      <c r="D167" s="243"/>
      <c r="E167" s="243"/>
      <c r="F167" s="243"/>
      <c r="G167" s="243"/>
      <c r="H167" s="243"/>
      <c r="I167" s="243"/>
      <c r="J167" s="243"/>
      <c r="K167" s="243"/>
      <c r="L167" s="243"/>
      <c r="M167" s="243"/>
      <c r="N167" s="243"/>
      <c r="O167" s="243"/>
    </row>
    <row r="168" spans="1:15" ht="12.75">
      <c r="A168" s="178"/>
      <c r="B168" s="243"/>
      <c r="C168" s="243"/>
      <c r="D168" s="243"/>
      <c r="E168" s="243"/>
      <c r="F168" s="243"/>
      <c r="G168" s="243"/>
      <c r="H168" s="243"/>
      <c r="I168" s="243"/>
      <c r="J168" s="243"/>
      <c r="K168" s="243"/>
      <c r="L168" s="243"/>
      <c r="M168" s="243"/>
      <c r="N168" s="243"/>
      <c r="O168" s="243"/>
    </row>
    <row r="169" spans="1:15" ht="12.75">
      <c r="A169" s="178"/>
      <c r="B169" s="243"/>
      <c r="C169" s="243"/>
      <c r="D169" s="243"/>
      <c r="E169" s="243"/>
      <c r="F169" s="243"/>
      <c r="G169" s="243"/>
      <c r="H169" s="243"/>
      <c r="I169" s="243"/>
      <c r="J169" s="243"/>
      <c r="K169" s="243"/>
      <c r="L169" s="243"/>
      <c r="M169" s="243"/>
      <c r="N169" s="243"/>
      <c r="O169" s="243"/>
    </row>
    <row r="170" spans="1:15" ht="20.25" customHeight="1">
      <c r="A170" s="73" t="s">
        <v>263</v>
      </c>
      <c r="B170" s="242" t="s">
        <v>261</v>
      </c>
      <c r="C170" s="243"/>
      <c r="D170" s="243"/>
      <c r="E170" s="243"/>
      <c r="F170" s="243"/>
      <c r="G170" s="243"/>
      <c r="H170" s="243"/>
      <c r="I170" s="243"/>
      <c r="J170" s="243"/>
      <c r="K170" s="243"/>
      <c r="L170" s="243"/>
      <c r="M170" s="243"/>
      <c r="N170" s="243"/>
      <c r="O170" s="243"/>
    </row>
    <row r="171" spans="1:15" ht="12.75">
      <c r="A171" s="73"/>
      <c r="B171" s="243"/>
      <c r="C171" s="243"/>
      <c r="D171" s="243"/>
      <c r="E171" s="243"/>
      <c r="F171" s="243"/>
      <c r="G171" s="243"/>
      <c r="H171" s="243"/>
      <c r="I171" s="243"/>
      <c r="J171" s="243"/>
      <c r="K171" s="243"/>
      <c r="L171" s="243"/>
      <c r="M171" s="243"/>
      <c r="N171" s="243"/>
      <c r="O171" s="243"/>
    </row>
    <row r="172" spans="1:15" ht="12.75">
      <c r="A172" s="73"/>
      <c r="B172" s="243"/>
      <c r="C172" s="243"/>
      <c r="D172" s="243"/>
      <c r="E172" s="243"/>
      <c r="F172" s="243"/>
      <c r="G172" s="243"/>
      <c r="H172" s="243"/>
      <c r="I172" s="243"/>
      <c r="J172" s="243"/>
      <c r="K172" s="243"/>
      <c r="L172" s="243"/>
      <c r="M172" s="243"/>
      <c r="N172" s="243"/>
      <c r="O172" s="243"/>
    </row>
    <row r="173" spans="1:15" ht="20.25" customHeight="1">
      <c r="A173" s="167" t="s">
        <v>264</v>
      </c>
      <c r="B173" s="242" t="s">
        <v>262</v>
      </c>
      <c r="C173" s="243"/>
      <c r="D173" s="243"/>
      <c r="E173" s="243"/>
      <c r="F173" s="243"/>
      <c r="G173" s="243"/>
      <c r="H173" s="243"/>
      <c r="I173" s="243"/>
      <c r="J173" s="243"/>
      <c r="K173" s="243"/>
      <c r="L173" s="243"/>
      <c r="M173" s="243"/>
      <c r="N173" s="243"/>
      <c r="O173" s="243"/>
    </row>
    <row r="174" spans="1:15" ht="12.75">
      <c r="A174" s="73"/>
      <c r="B174" s="243"/>
      <c r="C174" s="243"/>
      <c r="D174" s="243"/>
      <c r="E174" s="243"/>
      <c r="F174" s="243"/>
      <c r="G174" s="243"/>
      <c r="H174" s="243"/>
      <c r="I174" s="243"/>
      <c r="J174" s="243"/>
      <c r="K174" s="243"/>
      <c r="L174" s="243"/>
      <c r="M174" s="243"/>
      <c r="N174" s="243"/>
      <c r="O174" s="243"/>
    </row>
    <row r="175" spans="1:15" ht="12.75">
      <c r="A175" s="179"/>
      <c r="B175" s="243"/>
      <c r="C175" s="243"/>
      <c r="D175" s="243"/>
      <c r="E175" s="243"/>
      <c r="F175" s="243"/>
      <c r="G175" s="243"/>
      <c r="H175" s="243"/>
      <c r="I175" s="243"/>
      <c r="J175" s="243"/>
      <c r="K175" s="243"/>
      <c r="L175" s="243"/>
      <c r="M175" s="243"/>
      <c r="N175" s="243"/>
      <c r="O175" s="243"/>
    </row>
    <row r="176" spans="1:15" ht="20.25" customHeight="1">
      <c r="A176" s="168" t="s">
        <v>265</v>
      </c>
      <c r="B176" s="242" t="s">
        <v>270</v>
      </c>
      <c r="C176" s="243"/>
      <c r="D176" s="243"/>
      <c r="E176" s="243"/>
      <c r="F176" s="243"/>
      <c r="G176" s="243"/>
      <c r="H176" s="243"/>
      <c r="I176" s="243"/>
      <c r="J176" s="243"/>
      <c r="K176" s="243"/>
      <c r="L176" s="243"/>
      <c r="M176" s="243"/>
      <c r="N176" s="243"/>
      <c r="O176" s="243"/>
    </row>
    <row r="177" spans="1:15" ht="12.75">
      <c r="A177" s="180"/>
      <c r="B177" s="243"/>
      <c r="C177" s="243"/>
      <c r="D177" s="243"/>
      <c r="E177" s="243"/>
      <c r="F177" s="243"/>
      <c r="G177" s="243"/>
      <c r="H177" s="243"/>
      <c r="I177" s="243"/>
      <c r="J177" s="243"/>
      <c r="K177" s="243"/>
      <c r="L177" s="243"/>
      <c r="M177" s="243"/>
      <c r="N177" s="243"/>
      <c r="O177" s="243"/>
    </row>
    <row r="178" spans="1:15" ht="12.75">
      <c r="A178" s="118"/>
      <c r="B178" s="243"/>
      <c r="C178" s="243"/>
      <c r="D178" s="243"/>
      <c r="E178" s="243"/>
      <c r="F178" s="243"/>
      <c r="G178" s="243"/>
      <c r="H178" s="243"/>
      <c r="I178" s="243"/>
      <c r="J178" s="243"/>
      <c r="K178" s="243"/>
      <c r="L178" s="243"/>
      <c r="M178" s="243"/>
      <c r="N178" s="243"/>
      <c r="O178" s="243"/>
    </row>
  </sheetData>
  <mergeCells count="171">
    <mergeCell ref="I43:J43"/>
    <mergeCell ref="K43:L43"/>
    <mergeCell ref="M43:N43"/>
    <mergeCell ref="A43:A48"/>
    <mergeCell ref="B43:C43"/>
    <mergeCell ref="E43:F43"/>
    <mergeCell ref="G43:H43"/>
    <mergeCell ref="B167:O169"/>
    <mergeCell ref="B170:O172"/>
    <mergeCell ref="B173:O175"/>
    <mergeCell ref="B176:O178"/>
    <mergeCell ref="A22:O22"/>
    <mergeCell ref="A25:O25"/>
    <mergeCell ref="A27:O27"/>
    <mergeCell ref="B19:G19"/>
    <mergeCell ref="H19:O19"/>
    <mergeCell ref="B20:G20"/>
    <mergeCell ref="H20:O20"/>
    <mergeCell ref="B17:G17"/>
    <mergeCell ref="H17:O17"/>
    <mergeCell ref="B18:G18"/>
    <mergeCell ref="H18:O18"/>
    <mergeCell ref="B15:G15"/>
    <mergeCell ref="H15:O15"/>
    <mergeCell ref="B16:G16"/>
    <mergeCell ref="H16:O16"/>
    <mergeCell ref="B13:G13"/>
    <mergeCell ref="H13:O13"/>
    <mergeCell ref="B14:G14"/>
    <mergeCell ref="H14:O14"/>
    <mergeCell ref="B11:G11"/>
    <mergeCell ref="H11:O11"/>
    <mergeCell ref="B12:G12"/>
    <mergeCell ref="H12:O12"/>
    <mergeCell ref="B9:G9"/>
    <mergeCell ref="H9:O9"/>
    <mergeCell ref="B10:G10"/>
    <mergeCell ref="H10:O10"/>
    <mergeCell ref="A29:B29"/>
    <mergeCell ref="O29:O30"/>
    <mergeCell ref="A30:B30"/>
    <mergeCell ref="E31:F31"/>
    <mergeCell ref="G31:H31"/>
    <mergeCell ref="I31:J31"/>
    <mergeCell ref="A31:A36"/>
    <mergeCell ref="B31:C31"/>
    <mergeCell ref="K31:L31"/>
    <mergeCell ref="M31:N31"/>
    <mergeCell ref="L2:N4"/>
    <mergeCell ref="A5:O5"/>
    <mergeCell ref="A8:G8"/>
    <mergeCell ref="H8:O8"/>
    <mergeCell ref="A148:O148"/>
    <mergeCell ref="A150:B150"/>
    <mergeCell ref="C150:I151"/>
    <mergeCell ref="J150:O151"/>
    <mergeCell ref="A151:B151"/>
    <mergeCell ref="A152:B152"/>
    <mergeCell ref="C152:I153"/>
    <mergeCell ref="J152:O153"/>
    <mergeCell ref="A153:B153"/>
    <mergeCell ref="A67:A72"/>
    <mergeCell ref="B67:C67"/>
    <mergeCell ref="E67:F67"/>
    <mergeCell ref="G67:H67"/>
    <mergeCell ref="I67:J67"/>
    <mergeCell ref="K67:L67"/>
    <mergeCell ref="M67:N67"/>
    <mergeCell ref="A79:A84"/>
    <mergeCell ref="B79:C79"/>
    <mergeCell ref="E79:F79"/>
    <mergeCell ref="G79:H79"/>
    <mergeCell ref="I79:J79"/>
    <mergeCell ref="K79:L79"/>
    <mergeCell ref="M79:N79"/>
    <mergeCell ref="A85:A90"/>
    <mergeCell ref="B85:C85"/>
    <mergeCell ref="E85:F85"/>
    <mergeCell ref="G85:H85"/>
    <mergeCell ref="I85:J85"/>
    <mergeCell ref="K85:L85"/>
    <mergeCell ref="M85:N85"/>
    <mergeCell ref="A91:A96"/>
    <mergeCell ref="B91:C91"/>
    <mergeCell ref="E91:F91"/>
    <mergeCell ref="G91:H91"/>
    <mergeCell ref="I91:J91"/>
    <mergeCell ref="K91:L91"/>
    <mergeCell ref="M91:N91"/>
    <mergeCell ref="A109:A114"/>
    <mergeCell ref="B109:C109"/>
    <mergeCell ref="E109:F109"/>
    <mergeCell ref="G109:H109"/>
    <mergeCell ref="I109:J109"/>
    <mergeCell ref="K109:L109"/>
    <mergeCell ref="M109:N109"/>
    <mergeCell ref="A61:A66"/>
    <mergeCell ref="B61:C61"/>
    <mergeCell ref="E61:F61"/>
    <mergeCell ref="G61:H61"/>
    <mergeCell ref="I61:J61"/>
    <mergeCell ref="K61:L61"/>
    <mergeCell ref="M61:N61"/>
    <mergeCell ref="I139:J139"/>
    <mergeCell ref="K139:L139"/>
    <mergeCell ref="M139:N139"/>
    <mergeCell ref="A139:A144"/>
    <mergeCell ref="B139:C139"/>
    <mergeCell ref="E139:F139"/>
    <mergeCell ref="G139:H139"/>
    <mergeCell ref="A154:B154"/>
    <mergeCell ref="C154:I155"/>
    <mergeCell ref="J154:O155"/>
    <mergeCell ref="A155:B155"/>
    <mergeCell ref="A156:B156"/>
    <mergeCell ref="C156:I157"/>
    <mergeCell ref="J156:O157"/>
    <mergeCell ref="A157:B157"/>
    <mergeCell ref="A158:B158"/>
    <mergeCell ref="C158:I159"/>
    <mergeCell ref="J158:O159"/>
    <mergeCell ref="A159:B159"/>
    <mergeCell ref="A73:A78"/>
    <mergeCell ref="B73:C73"/>
    <mergeCell ref="E73:F73"/>
    <mergeCell ref="G73:H73"/>
    <mergeCell ref="I73:J73"/>
    <mergeCell ref="K73:L73"/>
    <mergeCell ref="M73:N73"/>
    <mergeCell ref="A37:A42"/>
    <mergeCell ref="B37:C37"/>
    <mergeCell ref="E37:F37"/>
    <mergeCell ref="G37:H37"/>
    <mergeCell ref="I37:J37"/>
    <mergeCell ref="K37:L37"/>
    <mergeCell ref="M37:N37"/>
    <mergeCell ref="A133:A138"/>
    <mergeCell ref="B133:C133"/>
    <mergeCell ref="E133:F133"/>
    <mergeCell ref="G133:H133"/>
    <mergeCell ref="I133:J133"/>
    <mergeCell ref="K133:L133"/>
    <mergeCell ref="M133:N133"/>
    <mergeCell ref="A97:A102"/>
    <mergeCell ref="B97:C97"/>
    <mergeCell ref="E97:F97"/>
    <mergeCell ref="G97:H97"/>
    <mergeCell ref="I97:J97"/>
    <mergeCell ref="K97:L97"/>
    <mergeCell ref="M97:N97"/>
    <mergeCell ref="A115:A120"/>
    <mergeCell ref="B115:C115"/>
    <mergeCell ref="E115:F115"/>
    <mergeCell ref="G115:H115"/>
    <mergeCell ref="I115:J115"/>
    <mergeCell ref="K115:L115"/>
    <mergeCell ref="M115:N115"/>
    <mergeCell ref="A49:A54"/>
    <mergeCell ref="B49:C49"/>
    <mergeCell ref="E49:F49"/>
    <mergeCell ref="G49:H49"/>
    <mergeCell ref="I49:J49"/>
    <mergeCell ref="K49:L49"/>
    <mergeCell ref="M49:N49"/>
    <mergeCell ref="I55:J55"/>
    <mergeCell ref="K55:L55"/>
    <mergeCell ref="M55:N55"/>
    <mergeCell ref="A55:A60"/>
    <mergeCell ref="B55:C55"/>
    <mergeCell ref="E55:F55"/>
    <mergeCell ref="G55:H55"/>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2" r:id="rId5"/>
  <rowBreaks count="2" manualBreakCount="2">
    <brk id="90" max="14" man="1"/>
    <brk id="160" max="14" man="1"/>
  </rowBreaks>
  <drawing r:id="rId4"/>
  <legacyDrawing r:id="rId3"/>
  <oleObjects>
    <oleObject progId="Word.Document.8" shapeId="273039" r:id="rId2"/>
  </oleObjects>
</worksheet>
</file>

<file path=xl/worksheets/sheet2.xml><?xml version="1.0" encoding="utf-8"?>
<worksheet xmlns="http://schemas.openxmlformats.org/spreadsheetml/2006/main" xmlns:r="http://schemas.openxmlformats.org/officeDocument/2006/relationships">
  <dimension ref="A3:P308"/>
  <sheetViews>
    <sheetView showGridLines="0" view="pageBreakPreview" zoomScaleSheetLayoutView="100" workbookViewId="0" topLeftCell="A191">
      <selection activeCell="F203" sqref="F203"/>
    </sheetView>
  </sheetViews>
  <sheetFormatPr defaultColWidth="9.00390625" defaultRowHeight="12.75"/>
  <cols>
    <col min="1" max="1" width="34.00390625" style="24"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2.75"/>
    <row r="2" ht="12.75"/>
    <row r="3" spans="1:6" ht="12.75">
      <c r="A3" s="253" t="s">
        <v>266</v>
      </c>
      <c r="B3" s="254"/>
      <c r="C3" s="254"/>
      <c r="D3" s="254"/>
      <c r="E3" s="254"/>
      <c r="F3" s="254"/>
    </row>
    <row r="4" spans="1:6" ht="12.75">
      <c r="A4" s="254"/>
      <c r="B4" s="254"/>
      <c r="C4" s="254"/>
      <c r="D4" s="254"/>
      <c r="E4" s="254"/>
      <c r="F4" s="254"/>
    </row>
    <row r="5" spans="1:6" ht="13.5" thickBot="1">
      <c r="A5" s="254"/>
      <c r="B5" s="254"/>
      <c r="C5" s="254"/>
      <c r="D5" s="254"/>
      <c r="E5" s="254"/>
      <c r="F5" s="254"/>
    </row>
    <row r="6" spans="1:16" ht="16.5" thickBot="1">
      <c r="A6" s="261" t="s">
        <v>235</v>
      </c>
      <c r="B6" s="262"/>
      <c r="C6" s="262"/>
      <c r="D6" s="262"/>
      <c r="E6" s="262"/>
      <c r="F6" s="262"/>
      <c r="G6" s="263"/>
      <c r="H6" s="28"/>
      <c r="I6" s="11"/>
      <c r="J6" s="6"/>
      <c r="K6" s="5"/>
      <c r="L6" s="6"/>
      <c r="M6" s="5"/>
      <c r="N6" s="4"/>
      <c r="O6" s="4"/>
      <c r="P6" s="5"/>
    </row>
    <row r="7" spans="1:8" ht="15" customHeight="1" thickBot="1">
      <c r="A7" s="332" t="s">
        <v>16</v>
      </c>
      <c r="B7" s="333"/>
      <c r="C7" s="333"/>
      <c r="D7" s="333"/>
      <c r="E7" s="333"/>
      <c r="F7" s="334"/>
      <c r="G7" s="74"/>
      <c r="H7" s="25"/>
    </row>
    <row r="8" spans="1:8" ht="15" customHeight="1">
      <c r="A8" s="86" t="s">
        <v>42</v>
      </c>
      <c r="B8" s="264" t="s">
        <v>1</v>
      </c>
      <c r="C8" s="101" t="s">
        <v>49</v>
      </c>
      <c r="D8" s="102" t="s">
        <v>38</v>
      </c>
      <c r="E8" s="103" t="s">
        <v>39</v>
      </c>
      <c r="F8" s="104" t="s">
        <v>9</v>
      </c>
      <c r="G8" s="77"/>
      <c r="H8" s="25"/>
    </row>
    <row r="9" spans="1:8" ht="15" customHeight="1">
      <c r="A9" s="32" t="s">
        <v>8</v>
      </c>
      <c r="B9" s="265"/>
      <c r="C9" s="105" t="s">
        <v>40</v>
      </c>
      <c r="D9" s="106" t="s">
        <v>43</v>
      </c>
      <c r="E9" s="106" t="s">
        <v>41</v>
      </c>
      <c r="F9" s="107" t="s">
        <v>84</v>
      </c>
      <c r="G9" s="78"/>
      <c r="H9" s="25"/>
    </row>
    <row r="10" spans="1:8" ht="15" customHeight="1">
      <c r="A10" s="60" t="s">
        <v>168</v>
      </c>
      <c r="B10" s="250">
        <v>6454</v>
      </c>
      <c r="C10" s="53">
        <v>9</v>
      </c>
      <c r="D10" s="54">
        <v>220</v>
      </c>
      <c r="E10" s="54">
        <v>3153</v>
      </c>
      <c r="F10" s="55">
        <f>SUM(D10:E10)</f>
        <v>3373</v>
      </c>
      <c r="G10" s="335"/>
      <c r="H10" s="25"/>
    </row>
    <row r="11" spans="1:8" ht="15" customHeight="1">
      <c r="A11" s="65" t="s">
        <v>116</v>
      </c>
      <c r="B11" s="251"/>
      <c r="C11" s="51" t="s">
        <v>87</v>
      </c>
      <c r="D11" s="51" t="s">
        <v>87</v>
      </c>
      <c r="E11" s="51" t="s">
        <v>87</v>
      </c>
      <c r="F11" s="52" t="s">
        <v>87</v>
      </c>
      <c r="G11" s="335"/>
      <c r="H11" s="25"/>
    </row>
    <row r="12" spans="1:8" ht="15" customHeight="1">
      <c r="A12" s="270" t="s">
        <v>37</v>
      </c>
      <c r="B12" s="271"/>
      <c r="C12" s="271"/>
      <c r="D12" s="271"/>
      <c r="E12" s="271"/>
      <c r="F12" s="278"/>
      <c r="G12" s="74"/>
      <c r="H12" s="25"/>
    </row>
    <row r="13" spans="1:8" ht="15" customHeight="1">
      <c r="A13" s="61" t="s">
        <v>156</v>
      </c>
      <c r="B13" s="309">
        <v>24984</v>
      </c>
      <c r="C13" s="53">
        <v>20</v>
      </c>
      <c r="D13" s="57">
        <v>4724</v>
      </c>
      <c r="E13" s="57">
        <v>11385</v>
      </c>
      <c r="F13" s="55">
        <f>SUM(D13:E13)</f>
        <v>16109</v>
      </c>
      <c r="G13" s="74"/>
      <c r="H13" s="25"/>
    </row>
    <row r="14" spans="1:8" ht="15" customHeight="1">
      <c r="A14" s="64" t="s">
        <v>157</v>
      </c>
      <c r="B14" s="309"/>
      <c r="C14" s="51" t="s">
        <v>87</v>
      </c>
      <c r="D14" s="51" t="s">
        <v>87</v>
      </c>
      <c r="E14" s="51" t="s">
        <v>87</v>
      </c>
      <c r="F14" s="56">
        <v>514</v>
      </c>
      <c r="G14" s="74"/>
      <c r="H14" s="25"/>
    </row>
    <row r="15" spans="1:8" ht="15" customHeight="1">
      <c r="A15" s="61" t="s">
        <v>45</v>
      </c>
      <c r="B15" s="309">
        <v>100191</v>
      </c>
      <c r="C15" s="53">
        <v>30</v>
      </c>
      <c r="D15" s="57">
        <v>15693</v>
      </c>
      <c r="E15" s="57">
        <v>43896</v>
      </c>
      <c r="F15" s="55">
        <f>SUM(D15:E15)</f>
        <v>59589</v>
      </c>
      <c r="G15" s="74"/>
      <c r="H15" s="25"/>
    </row>
    <row r="16" spans="1:8" ht="15" customHeight="1" thickBot="1">
      <c r="A16" s="66" t="s">
        <v>46</v>
      </c>
      <c r="B16" s="317"/>
      <c r="C16" s="58" t="s">
        <v>87</v>
      </c>
      <c r="D16" s="58" t="s">
        <v>87</v>
      </c>
      <c r="E16" s="58" t="s">
        <v>87</v>
      </c>
      <c r="F16" s="59">
        <v>510</v>
      </c>
      <c r="G16" s="74"/>
      <c r="H16" s="25"/>
    </row>
    <row r="17" spans="1:8" ht="15" customHeight="1">
      <c r="A17" s="1"/>
      <c r="G17" s="79"/>
      <c r="H17" s="25"/>
    </row>
    <row r="18" spans="1:8" ht="15" customHeight="1" thickBot="1">
      <c r="A18" s="111"/>
      <c r="B18" s="109"/>
      <c r="C18" s="110"/>
      <c r="D18" s="110"/>
      <c r="E18" s="110"/>
      <c r="F18" s="112"/>
      <c r="G18" s="79"/>
      <c r="H18" s="25"/>
    </row>
    <row r="19" spans="1:8" ht="18" customHeight="1" thickBot="1">
      <c r="A19" s="339" t="s">
        <v>18</v>
      </c>
      <c r="B19" s="340"/>
      <c r="C19" s="340"/>
      <c r="D19" s="340"/>
      <c r="E19" s="340"/>
      <c r="F19" s="341"/>
      <c r="G19" s="80"/>
      <c r="H19" s="25"/>
    </row>
    <row r="20" spans="1:8" ht="15" customHeight="1">
      <c r="A20" s="314" t="s">
        <v>95</v>
      </c>
      <c r="B20" s="315"/>
      <c r="C20" s="315"/>
      <c r="D20" s="315"/>
      <c r="E20" s="315"/>
      <c r="F20" s="316"/>
      <c r="G20" s="79"/>
      <c r="H20" s="25"/>
    </row>
    <row r="21" spans="1:8" ht="12.75" customHeight="1">
      <c r="A21" s="336" t="s">
        <v>19</v>
      </c>
      <c r="B21" s="337"/>
      <c r="C21" s="337"/>
      <c r="D21" s="337"/>
      <c r="E21" s="337"/>
      <c r="F21" s="338"/>
      <c r="G21" s="81"/>
      <c r="H21" s="25"/>
    </row>
    <row r="22" spans="1:8" ht="12.75" customHeight="1">
      <c r="A22" s="71" t="s">
        <v>42</v>
      </c>
      <c r="B22" s="327" t="s">
        <v>1</v>
      </c>
      <c r="C22" s="70" t="s">
        <v>49</v>
      </c>
      <c r="D22" s="30" t="s">
        <v>38</v>
      </c>
      <c r="E22" s="30" t="s">
        <v>39</v>
      </c>
      <c r="F22" s="69" t="s">
        <v>9</v>
      </c>
      <c r="G22" s="77"/>
      <c r="H22" s="25"/>
    </row>
    <row r="23" spans="1:8" ht="12.75" customHeight="1">
      <c r="A23" s="71" t="s">
        <v>8</v>
      </c>
      <c r="B23" s="327"/>
      <c r="C23" s="30" t="s">
        <v>40</v>
      </c>
      <c r="D23" s="30" t="s">
        <v>43</v>
      </c>
      <c r="E23" s="30" t="s">
        <v>41</v>
      </c>
      <c r="F23" s="69" t="s">
        <v>84</v>
      </c>
      <c r="G23" s="78"/>
      <c r="H23" s="25"/>
    </row>
    <row r="24" spans="1:8" ht="12.75" customHeight="1">
      <c r="A24" s="61" t="s">
        <v>47</v>
      </c>
      <c r="B24" s="309">
        <v>55440</v>
      </c>
      <c r="C24" s="53">
        <v>28</v>
      </c>
      <c r="D24" s="57">
        <v>8136</v>
      </c>
      <c r="E24" s="57">
        <v>29985</v>
      </c>
      <c r="F24" s="55">
        <f>SUM(D24:E24)</f>
        <v>38121</v>
      </c>
      <c r="G24" s="335"/>
      <c r="H24" s="25"/>
    </row>
    <row r="25" spans="1:8" ht="12.75" customHeight="1">
      <c r="A25" s="67" t="s">
        <v>48</v>
      </c>
      <c r="B25" s="309"/>
      <c r="C25" s="51" t="s">
        <v>87</v>
      </c>
      <c r="D25" s="51" t="s">
        <v>87</v>
      </c>
      <c r="E25" s="51" t="s">
        <v>87</v>
      </c>
      <c r="F25" s="56">
        <v>4782</v>
      </c>
      <c r="G25" s="335"/>
      <c r="H25" s="25"/>
    </row>
    <row r="26" spans="1:8" ht="12.75" customHeight="1">
      <c r="A26" s="61" t="s">
        <v>104</v>
      </c>
      <c r="B26" s="255" t="s">
        <v>87</v>
      </c>
      <c r="C26" s="51">
        <v>99</v>
      </c>
      <c r="D26" s="54">
        <v>5984</v>
      </c>
      <c r="E26" s="54">
        <v>55544</v>
      </c>
      <c r="F26" s="55">
        <f>SUM(D26:E26)</f>
        <v>61528</v>
      </c>
      <c r="G26" s="31"/>
      <c r="H26" s="25"/>
    </row>
    <row r="27" spans="1:8" ht="12.75" customHeight="1">
      <c r="A27" s="67" t="s">
        <v>105</v>
      </c>
      <c r="B27" s="255"/>
      <c r="C27" s="54" t="s">
        <v>87</v>
      </c>
      <c r="D27" s="54" t="s">
        <v>87</v>
      </c>
      <c r="E27" s="54" t="s">
        <v>87</v>
      </c>
      <c r="F27" s="56">
        <v>10919</v>
      </c>
      <c r="G27" s="31"/>
      <c r="H27" s="25"/>
    </row>
    <row r="28" spans="1:8" ht="12.75" customHeight="1">
      <c r="A28" s="61" t="s">
        <v>125</v>
      </c>
      <c r="B28" s="250">
        <v>52528</v>
      </c>
      <c r="C28" s="51">
        <v>27</v>
      </c>
      <c r="D28" s="54">
        <v>1997</v>
      </c>
      <c r="E28" s="54">
        <v>31090</v>
      </c>
      <c r="F28" s="55">
        <f>SUM(D28:E28)</f>
        <v>33087</v>
      </c>
      <c r="G28" s="335"/>
      <c r="H28" s="25"/>
    </row>
    <row r="29" spans="1:8" ht="12.75" customHeight="1" thickBot="1">
      <c r="A29" s="67" t="s">
        <v>126</v>
      </c>
      <c r="B29" s="252"/>
      <c r="C29" s="108" t="s">
        <v>94</v>
      </c>
      <c r="D29" s="108" t="s">
        <v>94</v>
      </c>
      <c r="E29" s="108" t="s">
        <v>94</v>
      </c>
      <c r="F29" s="85">
        <v>42</v>
      </c>
      <c r="G29" s="342"/>
      <c r="H29" s="25"/>
    </row>
    <row r="30" spans="1:8" ht="12.75" customHeight="1">
      <c r="A30" s="60" t="s">
        <v>129</v>
      </c>
      <c r="B30" s="255" t="s">
        <v>87</v>
      </c>
      <c r="C30" s="51">
        <v>69</v>
      </c>
      <c r="D30" s="54">
        <v>22890</v>
      </c>
      <c r="E30" s="54">
        <v>6039</v>
      </c>
      <c r="F30" s="55">
        <f>SUM(D30:E30)</f>
        <v>28929</v>
      </c>
      <c r="G30" s="33"/>
      <c r="H30" s="25"/>
    </row>
    <row r="31" spans="1:8" ht="12.75" customHeight="1">
      <c r="A31" s="113" t="s">
        <v>98</v>
      </c>
      <c r="B31" s="255"/>
      <c r="C31" s="54" t="s">
        <v>87</v>
      </c>
      <c r="D31" s="54" t="s">
        <v>87</v>
      </c>
      <c r="E31" s="54" t="s">
        <v>87</v>
      </c>
      <c r="F31" s="56">
        <v>1023</v>
      </c>
      <c r="G31" s="33"/>
      <c r="H31" s="25"/>
    </row>
    <row r="32" spans="1:8" ht="12.75" customHeight="1">
      <c r="A32" s="60" t="s">
        <v>130</v>
      </c>
      <c r="B32" s="269" t="s">
        <v>87</v>
      </c>
      <c r="C32" s="99">
        <v>39</v>
      </c>
      <c r="D32" s="75">
        <v>3629</v>
      </c>
      <c r="E32" s="75">
        <v>4074</v>
      </c>
      <c r="F32" s="76">
        <f>SUM(D32:E32)</f>
        <v>7703</v>
      </c>
      <c r="G32" s="33"/>
      <c r="H32" s="25"/>
    </row>
    <row r="33" spans="1:8" ht="12.75" customHeight="1">
      <c r="A33" s="113" t="s">
        <v>98</v>
      </c>
      <c r="B33" s="255"/>
      <c r="C33" s="54" t="s">
        <v>87</v>
      </c>
      <c r="D33" s="54" t="s">
        <v>87</v>
      </c>
      <c r="E33" s="54" t="s">
        <v>87</v>
      </c>
      <c r="F33" s="56">
        <v>266</v>
      </c>
      <c r="G33" s="33"/>
      <c r="H33" s="25"/>
    </row>
    <row r="34" spans="1:8" ht="12.75" customHeight="1">
      <c r="A34" s="60" t="s">
        <v>174</v>
      </c>
      <c r="B34" s="269" t="s">
        <v>87</v>
      </c>
      <c r="C34" s="99" t="s">
        <v>94</v>
      </c>
      <c r="D34" s="75" t="s">
        <v>94</v>
      </c>
      <c r="E34" s="75" t="s">
        <v>94</v>
      </c>
      <c r="F34" s="76">
        <f>F30+F32</f>
        <v>36632</v>
      </c>
      <c r="G34" s="33"/>
      <c r="H34" s="25"/>
    </row>
    <row r="35" spans="1:8" ht="12.75" customHeight="1">
      <c r="A35" s="113" t="s">
        <v>98</v>
      </c>
      <c r="B35" s="255"/>
      <c r="C35" s="54" t="s">
        <v>87</v>
      </c>
      <c r="D35" s="54" t="s">
        <v>87</v>
      </c>
      <c r="E35" s="54" t="s">
        <v>87</v>
      </c>
      <c r="F35" s="56">
        <f>F31+F33</f>
        <v>1289</v>
      </c>
      <c r="G35" s="33"/>
      <c r="H35" s="25"/>
    </row>
    <row r="36" spans="1:8" ht="12.75" customHeight="1">
      <c r="A36" s="61" t="s">
        <v>106</v>
      </c>
      <c r="B36" s="269" t="s">
        <v>87</v>
      </c>
      <c r="C36" s="99">
        <v>54</v>
      </c>
      <c r="D36" s="75">
        <v>6949</v>
      </c>
      <c r="E36" s="75">
        <v>61281</v>
      </c>
      <c r="F36" s="76">
        <f>SUM(D36:E36)</f>
        <v>68230</v>
      </c>
      <c r="G36" s="31"/>
      <c r="H36" s="25"/>
    </row>
    <row r="37" spans="1:8" ht="12.75" customHeight="1">
      <c r="A37" s="67" t="s">
        <v>105</v>
      </c>
      <c r="B37" s="255"/>
      <c r="C37" s="54" t="s">
        <v>87</v>
      </c>
      <c r="D37" s="54" t="s">
        <v>87</v>
      </c>
      <c r="E37" s="54" t="s">
        <v>87</v>
      </c>
      <c r="F37" s="56">
        <v>5202</v>
      </c>
      <c r="G37" s="31"/>
      <c r="H37" s="25"/>
    </row>
    <row r="38" spans="1:8" ht="12.75" customHeight="1">
      <c r="A38" s="61" t="s">
        <v>158</v>
      </c>
      <c r="B38" s="255" t="s">
        <v>87</v>
      </c>
      <c r="C38" s="51">
        <v>85</v>
      </c>
      <c r="D38" s="54">
        <v>3056</v>
      </c>
      <c r="E38" s="54">
        <v>41268</v>
      </c>
      <c r="F38" s="55">
        <f>SUM(D38:E38)</f>
        <v>44324</v>
      </c>
      <c r="G38" s="31"/>
      <c r="H38" s="25"/>
    </row>
    <row r="39" spans="1:8" ht="12.75" customHeight="1">
      <c r="A39" s="67" t="s">
        <v>105</v>
      </c>
      <c r="B39" s="255"/>
      <c r="C39" s="54" t="s">
        <v>87</v>
      </c>
      <c r="D39" s="54" t="s">
        <v>87</v>
      </c>
      <c r="E39" s="54" t="s">
        <v>87</v>
      </c>
      <c r="F39" s="56">
        <v>3020</v>
      </c>
      <c r="G39" s="31"/>
      <c r="H39" s="25"/>
    </row>
    <row r="40" spans="1:8" ht="12.75" customHeight="1">
      <c r="A40" s="61" t="s">
        <v>50</v>
      </c>
      <c r="B40" s="256">
        <v>25842</v>
      </c>
      <c r="C40" s="51">
        <v>23.5</v>
      </c>
      <c r="D40" s="54">
        <v>4963</v>
      </c>
      <c r="E40" s="54">
        <v>15778</v>
      </c>
      <c r="F40" s="76">
        <f>SUM(D40:E40)</f>
        <v>20741</v>
      </c>
      <c r="G40" s="335"/>
      <c r="H40" s="25"/>
    </row>
    <row r="41" spans="1:8" ht="12.75" customHeight="1" thickBot="1">
      <c r="A41" s="67" t="s">
        <v>119</v>
      </c>
      <c r="B41" s="256"/>
      <c r="C41" s="51" t="s">
        <v>87</v>
      </c>
      <c r="D41" s="51" t="s">
        <v>87</v>
      </c>
      <c r="E41" s="51" t="s">
        <v>87</v>
      </c>
      <c r="F41" s="56">
        <v>582</v>
      </c>
      <c r="G41" s="342"/>
      <c r="H41" s="25"/>
    </row>
    <row r="42" spans="1:8" ht="12.75" customHeight="1">
      <c r="A42" s="61" t="s">
        <v>155</v>
      </c>
      <c r="B42" s="256" t="s">
        <v>94</v>
      </c>
      <c r="C42" s="51">
        <v>95</v>
      </c>
      <c r="D42" s="54">
        <v>41474</v>
      </c>
      <c r="E42" s="54">
        <v>26847</v>
      </c>
      <c r="F42" s="76">
        <f>SUM(D42:E42)</f>
        <v>68321</v>
      </c>
      <c r="G42" s="33"/>
      <c r="H42" s="25"/>
    </row>
    <row r="43" spans="1:8" ht="12.75" customHeight="1">
      <c r="A43" s="67" t="s">
        <v>121</v>
      </c>
      <c r="B43" s="256"/>
      <c r="C43" s="51" t="s">
        <v>87</v>
      </c>
      <c r="D43" s="51" t="s">
        <v>87</v>
      </c>
      <c r="E43" s="51" t="s">
        <v>87</v>
      </c>
      <c r="F43" s="56">
        <v>5989</v>
      </c>
      <c r="G43" s="33"/>
      <c r="H43" s="25"/>
    </row>
    <row r="44" spans="1:8" ht="12.75" customHeight="1">
      <c r="A44" s="62" t="s">
        <v>108</v>
      </c>
      <c r="B44" s="269" t="s">
        <v>87</v>
      </c>
      <c r="C44" s="99">
        <v>85</v>
      </c>
      <c r="D44" s="75">
        <v>1906</v>
      </c>
      <c r="E44" s="75">
        <v>15821</v>
      </c>
      <c r="F44" s="76">
        <f>SUM(D44:E44)</f>
        <v>17727</v>
      </c>
      <c r="G44" s="31"/>
      <c r="H44" s="25"/>
    </row>
    <row r="45" spans="1:8" ht="12.75" customHeight="1">
      <c r="A45" s="82" t="s">
        <v>105</v>
      </c>
      <c r="B45" s="268"/>
      <c r="C45" s="108" t="s">
        <v>87</v>
      </c>
      <c r="D45" s="108" t="s">
        <v>87</v>
      </c>
      <c r="E45" s="108" t="s">
        <v>87</v>
      </c>
      <c r="F45" s="85">
        <v>897</v>
      </c>
      <c r="G45" s="31"/>
      <c r="H45" s="25"/>
    </row>
    <row r="46" spans="1:8" ht="12.75" customHeight="1">
      <c r="A46" s="61" t="s">
        <v>113</v>
      </c>
      <c r="B46" s="255" t="s">
        <v>87</v>
      </c>
      <c r="C46" s="51">
        <v>29</v>
      </c>
      <c r="D46" s="54">
        <v>25885</v>
      </c>
      <c r="E46" s="54">
        <v>27038</v>
      </c>
      <c r="F46" s="55">
        <f>SUM(D46:E46)</f>
        <v>52923</v>
      </c>
      <c r="G46" s="31"/>
      <c r="H46" s="25"/>
    </row>
    <row r="47" spans="1:8" ht="12.75" customHeight="1">
      <c r="A47" s="67" t="s">
        <v>105</v>
      </c>
      <c r="B47" s="255"/>
      <c r="C47" s="54" t="s">
        <v>87</v>
      </c>
      <c r="D47" s="54" t="s">
        <v>87</v>
      </c>
      <c r="E47" s="54" t="s">
        <v>87</v>
      </c>
      <c r="F47" s="56">
        <v>1733</v>
      </c>
      <c r="G47" s="31"/>
      <c r="H47" s="25"/>
    </row>
    <row r="48" spans="1:8" ht="12.75" customHeight="1">
      <c r="A48" s="62" t="s">
        <v>114</v>
      </c>
      <c r="B48" s="269" t="s">
        <v>87</v>
      </c>
      <c r="C48" s="54" t="s">
        <v>87</v>
      </c>
      <c r="D48" s="75" t="s">
        <v>94</v>
      </c>
      <c r="E48" s="75" t="s">
        <v>94</v>
      </c>
      <c r="F48" s="76">
        <f>F44+F46</f>
        <v>70650</v>
      </c>
      <c r="G48" s="31"/>
      <c r="H48" s="25"/>
    </row>
    <row r="49" spans="1:8" ht="12.75" customHeight="1">
      <c r="A49" s="67" t="s">
        <v>105</v>
      </c>
      <c r="B49" s="255"/>
      <c r="C49" s="54" t="s">
        <v>87</v>
      </c>
      <c r="D49" s="54" t="s">
        <v>87</v>
      </c>
      <c r="E49" s="54" t="s">
        <v>87</v>
      </c>
      <c r="F49" s="56">
        <f>F45+F47</f>
        <v>2630</v>
      </c>
      <c r="G49" s="31"/>
      <c r="H49" s="25"/>
    </row>
    <row r="50" spans="1:8" ht="12.75" customHeight="1">
      <c r="A50" s="62" t="s">
        <v>51</v>
      </c>
      <c r="B50" s="252">
        <v>123197</v>
      </c>
      <c r="C50" s="99">
        <v>75</v>
      </c>
      <c r="D50" s="75">
        <v>96664</v>
      </c>
      <c r="E50" s="75">
        <v>364</v>
      </c>
      <c r="F50" s="76">
        <f>SUM(D50:E50)</f>
        <v>97028</v>
      </c>
      <c r="G50" s="331"/>
      <c r="H50" s="25"/>
    </row>
    <row r="51" spans="1:8" ht="12.75" customHeight="1">
      <c r="A51" s="64" t="s">
        <v>52</v>
      </c>
      <c r="B51" s="251"/>
      <c r="C51" s="54">
        <v>18295</v>
      </c>
      <c r="D51" s="54" t="s">
        <v>94</v>
      </c>
      <c r="E51" s="54">
        <f>C51</f>
        <v>18295</v>
      </c>
      <c r="F51" s="56">
        <v>20723</v>
      </c>
      <c r="G51" s="331"/>
      <c r="H51" s="25"/>
    </row>
    <row r="52" spans="1:8" ht="12.75" customHeight="1">
      <c r="A52" s="61" t="s">
        <v>53</v>
      </c>
      <c r="B52" s="256">
        <v>79228</v>
      </c>
      <c r="C52" s="51" t="s">
        <v>100</v>
      </c>
      <c r="D52" s="54">
        <v>5846</v>
      </c>
      <c r="E52" s="54">
        <v>47612</v>
      </c>
      <c r="F52" s="55">
        <f>SUM(D52:E52)</f>
        <v>53458</v>
      </c>
      <c r="G52" s="331"/>
      <c r="H52" s="25"/>
    </row>
    <row r="53" spans="1:8" ht="12.75" customHeight="1">
      <c r="A53" s="67" t="s">
        <v>54</v>
      </c>
      <c r="B53" s="256"/>
      <c r="C53" s="51" t="s">
        <v>87</v>
      </c>
      <c r="D53" s="51" t="s">
        <v>87</v>
      </c>
      <c r="E53" s="51" t="s">
        <v>87</v>
      </c>
      <c r="F53" s="56">
        <v>2144</v>
      </c>
      <c r="G53" s="331"/>
      <c r="H53" s="25"/>
    </row>
    <row r="54" spans="1:8" ht="12.75" customHeight="1">
      <c r="A54" s="62" t="s">
        <v>88</v>
      </c>
      <c r="B54" s="343" t="s">
        <v>87</v>
      </c>
      <c r="C54" s="99">
        <v>24</v>
      </c>
      <c r="D54" s="75">
        <v>423</v>
      </c>
      <c r="E54" s="75">
        <v>73968</v>
      </c>
      <c r="F54" s="76">
        <f>SUM(D54:E54)</f>
        <v>74391</v>
      </c>
      <c r="G54" s="331"/>
      <c r="H54" s="25"/>
    </row>
    <row r="55" spans="1:8" ht="12.75" customHeight="1">
      <c r="A55" s="67" t="s">
        <v>121</v>
      </c>
      <c r="B55" s="269"/>
      <c r="C55" s="51" t="s">
        <v>87</v>
      </c>
      <c r="D55" s="51" t="s">
        <v>87</v>
      </c>
      <c r="E55" s="51" t="s">
        <v>87</v>
      </c>
      <c r="F55" s="56" t="s">
        <v>87</v>
      </c>
      <c r="G55" s="331"/>
      <c r="H55" s="25"/>
    </row>
    <row r="56" spans="1:8" ht="12.75" customHeight="1">
      <c r="A56" s="61" t="s">
        <v>55</v>
      </c>
      <c r="B56" s="250">
        <v>270574</v>
      </c>
      <c r="C56" s="51">
        <v>19.5</v>
      </c>
      <c r="D56" s="54">
        <v>1415</v>
      </c>
      <c r="E56" s="54">
        <v>210473</v>
      </c>
      <c r="F56" s="55">
        <f>SUM(D56:E56)</f>
        <v>211888</v>
      </c>
      <c r="G56" s="33"/>
      <c r="H56" s="25"/>
    </row>
    <row r="57" spans="1:8" ht="12.75" customHeight="1">
      <c r="A57" s="67" t="s">
        <v>56</v>
      </c>
      <c r="B57" s="252"/>
      <c r="C57" s="83" t="s">
        <v>87</v>
      </c>
      <c r="D57" s="83" t="s">
        <v>87</v>
      </c>
      <c r="E57" s="83" t="s">
        <v>87</v>
      </c>
      <c r="F57" s="85">
        <v>5240</v>
      </c>
      <c r="G57" s="33"/>
      <c r="H57" s="25"/>
    </row>
    <row r="58" spans="1:8" ht="12.75" customHeight="1">
      <c r="A58" s="61" t="s">
        <v>154</v>
      </c>
      <c r="B58" s="255" t="s">
        <v>87</v>
      </c>
      <c r="C58" s="51">
        <v>99</v>
      </c>
      <c r="D58" s="54">
        <v>8857</v>
      </c>
      <c r="E58" s="54">
        <v>8683</v>
      </c>
      <c r="F58" s="55">
        <f>SUM(D58:E58)</f>
        <v>17540</v>
      </c>
      <c r="G58" s="33"/>
      <c r="H58" s="25"/>
    </row>
    <row r="59" spans="1:8" ht="12.75" customHeight="1">
      <c r="A59" s="67" t="s">
        <v>138</v>
      </c>
      <c r="B59" s="255"/>
      <c r="C59" s="54">
        <v>1000</v>
      </c>
      <c r="D59" s="54">
        <v>1298</v>
      </c>
      <c r="E59" s="54">
        <f>C59+D59</f>
        <v>2298</v>
      </c>
      <c r="F59" s="56">
        <v>213</v>
      </c>
      <c r="G59" s="33"/>
      <c r="H59" s="25"/>
    </row>
    <row r="60" spans="1:8" ht="12.75" customHeight="1">
      <c r="A60" s="61" t="s">
        <v>57</v>
      </c>
      <c r="B60" s="255" t="s">
        <v>87</v>
      </c>
      <c r="C60" s="51">
        <v>27</v>
      </c>
      <c r="D60" s="54">
        <v>1098</v>
      </c>
      <c r="E60" s="54">
        <v>107006</v>
      </c>
      <c r="F60" s="55">
        <f>SUM(D60:E60)</f>
        <v>108104</v>
      </c>
      <c r="G60" s="33"/>
      <c r="H60" s="25"/>
    </row>
    <row r="61" spans="1:8" ht="12.75" customHeight="1">
      <c r="A61" s="67" t="s">
        <v>121</v>
      </c>
      <c r="B61" s="255"/>
      <c r="C61" s="51" t="s">
        <v>87</v>
      </c>
      <c r="D61" s="51" t="s">
        <v>87</v>
      </c>
      <c r="E61" s="51" t="s">
        <v>87</v>
      </c>
      <c r="F61" s="56">
        <v>2954</v>
      </c>
      <c r="G61" s="33"/>
      <c r="H61" s="25"/>
    </row>
    <row r="62" spans="1:8" ht="12.75" customHeight="1">
      <c r="A62" s="61" t="s">
        <v>58</v>
      </c>
      <c r="B62" s="268" t="s">
        <v>87</v>
      </c>
      <c r="C62" s="51" t="s">
        <v>242</v>
      </c>
      <c r="D62" s="54">
        <v>660</v>
      </c>
      <c r="E62" s="54">
        <v>78736</v>
      </c>
      <c r="F62" s="55">
        <f>SUM(D62:E62)</f>
        <v>79396</v>
      </c>
      <c r="G62" s="33"/>
      <c r="H62" s="25"/>
    </row>
    <row r="63" spans="1:8" ht="12.75" customHeight="1">
      <c r="A63" s="82" t="s">
        <v>111</v>
      </c>
      <c r="B63" s="343"/>
      <c r="C63" s="83" t="s">
        <v>87</v>
      </c>
      <c r="D63" s="83" t="s">
        <v>87</v>
      </c>
      <c r="E63" s="83" t="s">
        <v>87</v>
      </c>
      <c r="F63" s="85">
        <v>2331</v>
      </c>
      <c r="G63" s="33"/>
      <c r="H63" s="25"/>
    </row>
    <row r="64" spans="1:8" ht="12.75" customHeight="1">
      <c r="A64" s="61" t="s">
        <v>128</v>
      </c>
      <c r="B64" s="250">
        <v>74412</v>
      </c>
      <c r="C64" s="51">
        <v>25</v>
      </c>
      <c r="D64" s="54">
        <v>2047</v>
      </c>
      <c r="E64" s="54">
        <v>41996</v>
      </c>
      <c r="F64" s="55">
        <f>SUM(D64:E64)</f>
        <v>44043</v>
      </c>
      <c r="G64" s="31"/>
      <c r="H64" s="25"/>
    </row>
    <row r="65" spans="1:8" ht="12.75" customHeight="1">
      <c r="A65" s="67" t="s">
        <v>119</v>
      </c>
      <c r="B65" s="251"/>
      <c r="C65" s="54" t="s">
        <v>87</v>
      </c>
      <c r="D65" s="54" t="s">
        <v>87</v>
      </c>
      <c r="E65" s="54" t="s">
        <v>87</v>
      </c>
      <c r="F65" s="56">
        <v>819</v>
      </c>
      <c r="G65" s="31"/>
      <c r="H65" s="25"/>
    </row>
    <row r="66" spans="1:8" ht="12.75" customHeight="1">
      <c r="A66" s="61" t="s">
        <v>59</v>
      </c>
      <c r="B66" s="255" t="s">
        <v>87</v>
      </c>
      <c r="C66" s="51">
        <v>24.5</v>
      </c>
      <c r="D66" s="54">
        <v>21183</v>
      </c>
      <c r="E66" s="54">
        <v>135953</v>
      </c>
      <c r="F66" s="55">
        <f>SUM(D66:E66)</f>
        <v>157136</v>
      </c>
      <c r="G66" s="33"/>
      <c r="H66" s="25"/>
    </row>
    <row r="67" spans="1:8" ht="12.75" customHeight="1">
      <c r="A67" s="67" t="s">
        <v>121</v>
      </c>
      <c r="B67" s="255"/>
      <c r="C67" s="51" t="s">
        <v>87</v>
      </c>
      <c r="D67" s="51" t="s">
        <v>87</v>
      </c>
      <c r="E67" s="51" t="s">
        <v>87</v>
      </c>
      <c r="F67" s="56">
        <v>11</v>
      </c>
      <c r="G67" s="33"/>
      <c r="H67" s="25"/>
    </row>
    <row r="68" spans="1:8" ht="12.75" customHeight="1">
      <c r="A68" s="61" t="s">
        <v>167</v>
      </c>
      <c r="B68" s="311" t="s">
        <v>178</v>
      </c>
      <c r="C68" s="312"/>
      <c r="D68" s="312"/>
      <c r="E68" s="312"/>
      <c r="F68" s="313"/>
      <c r="G68" s="33"/>
      <c r="H68" s="25"/>
    </row>
    <row r="69" spans="1:8" ht="12.75" customHeight="1">
      <c r="A69" s="67" t="s">
        <v>99</v>
      </c>
      <c r="B69" s="312"/>
      <c r="C69" s="312"/>
      <c r="D69" s="312"/>
      <c r="E69" s="312"/>
      <c r="F69" s="313"/>
      <c r="G69" s="33"/>
      <c r="H69" s="25"/>
    </row>
    <row r="70" spans="1:8" ht="12.75" customHeight="1">
      <c r="A70" s="258" t="s">
        <v>20</v>
      </c>
      <c r="B70" s="259"/>
      <c r="C70" s="259"/>
      <c r="D70" s="259"/>
      <c r="E70" s="259"/>
      <c r="F70" s="260"/>
      <c r="G70" s="31"/>
      <c r="H70" s="25"/>
    </row>
    <row r="71" spans="1:8" ht="12.75" customHeight="1">
      <c r="A71" s="61" t="s">
        <v>186</v>
      </c>
      <c r="B71" s="310" t="s">
        <v>94</v>
      </c>
      <c r="C71" s="51">
        <v>9.5</v>
      </c>
      <c r="D71" s="54">
        <v>92</v>
      </c>
      <c r="E71" s="54">
        <v>90910</v>
      </c>
      <c r="F71" s="55">
        <f>SUM(D71:E71)</f>
        <v>91002</v>
      </c>
      <c r="G71" s="31"/>
      <c r="H71" s="25"/>
    </row>
    <row r="72" spans="1:8" ht="12.75" customHeight="1">
      <c r="A72" s="67" t="s">
        <v>121</v>
      </c>
      <c r="B72" s="310"/>
      <c r="C72" s="54" t="s">
        <v>87</v>
      </c>
      <c r="D72" s="54" t="s">
        <v>87</v>
      </c>
      <c r="E72" s="54" t="s">
        <v>87</v>
      </c>
      <c r="F72" s="56" t="s">
        <v>94</v>
      </c>
      <c r="G72" s="31"/>
      <c r="H72" s="25"/>
    </row>
    <row r="73" spans="1:8" ht="12.75" customHeight="1">
      <c r="A73" s="61" t="s">
        <v>139</v>
      </c>
      <c r="B73" s="310" t="s">
        <v>94</v>
      </c>
      <c r="C73" s="51">
        <v>59</v>
      </c>
      <c r="D73" s="54">
        <v>417</v>
      </c>
      <c r="E73" s="54">
        <v>12435</v>
      </c>
      <c r="F73" s="55">
        <f>SUM(D73:E73)</f>
        <v>12852</v>
      </c>
      <c r="G73" s="31"/>
      <c r="H73" s="25"/>
    </row>
    <row r="74" spans="1:8" ht="12.75" customHeight="1">
      <c r="A74" s="67" t="s">
        <v>121</v>
      </c>
      <c r="B74" s="310"/>
      <c r="C74" s="54" t="s">
        <v>87</v>
      </c>
      <c r="D74" s="54" t="s">
        <v>87</v>
      </c>
      <c r="E74" s="54" t="s">
        <v>87</v>
      </c>
      <c r="F74" s="56">
        <v>438</v>
      </c>
      <c r="G74" s="31"/>
      <c r="H74" s="25"/>
    </row>
    <row r="75" spans="1:8" ht="12.75" customHeight="1">
      <c r="A75" s="61" t="s">
        <v>60</v>
      </c>
      <c r="B75" s="256">
        <v>248370</v>
      </c>
      <c r="C75" s="51" t="s">
        <v>243</v>
      </c>
      <c r="D75" s="54">
        <v>4123</v>
      </c>
      <c r="E75" s="54">
        <v>178316</v>
      </c>
      <c r="F75" s="55">
        <f>SUM(D75:E75)</f>
        <v>182439</v>
      </c>
      <c r="G75" s="31"/>
      <c r="H75" s="25"/>
    </row>
    <row r="76" spans="1:8" ht="12.75" customHeight="1">
      <c r="A76" s="67" t="s">
        <v>56</v>
      </c>
      <c r="B76" s="256"/>
      <c r="C76" s="54" t="s">
        <v>87</v>
      </c>
      <c r="D76" s="54" t="s">
        <v>87</v>
      </c>
      <c r="E76" s="54" t="s">
        <v>87</v>
      </c>
      <c r="F76" s="56">
        <v>594</v>
      </c>
      <c r="G76" s="31"/>
      <c r="H76" s="25"/>
    </row>
    <row r="77" spans="1:8" ht="12.75" customHeight="1">
      <c r="A77" s="61" t="s">
        <v>61</v>
      </c>
      <c r="B77" s="256">
        <v>91705</v>
      </c>
      <c r="C77" s="51">
        <v>16</v>
      </c>
      <c r="D77" s="54">
        <v>854</v>
      </c>
      <c r="E77" s="54">
        <v>62240</v>
      </c>
      <c r="F77" s="55">
        <f>SUM(D77:E77)</f>
        <v>63094</v>
      </c>
      <c r="G77" s="31"/>
      <c r="H77" s="25"/>
    </row>
    <row r="78" spans="1:8" ht="12.75" customHeight="1" thickBot="1">
      <c r="A78" s="68" t="s">
        <v>56</v>
      </c>
      <c r="B78" s="257"/>
      <c r="C78" s="119" t="s">
        <v>87</v>
      </c>
      <c r="D78" s="119" t="s">
        <v>87</v>
      </c>
      <c r="E78" s="119" t="s">
        <v>87</v>
      </c>
      <c r="F78" s="59">
        <v>1692</v>
      </c>
      <c r="G78" s="31"/>
      <c r="H78" s="25"/>
    </row>
    <row r="79" spans="1:8" ht="12.75" customHeight="1">
      <c r="A79" s="120" t="s">
        <v>62</v>
      </c>
      <c r="B79" s="277" t="s">
        <v>87</v>
      </c>
      <c r="C79" s="121">
        <v>19.5</v>
      </c>
      <c r="D79" s="122">
        <v>5930</v>
      </c>
      <c r="E79" s="122">
        <v>161810</v>
      </c>
      <c r="F79" s="123">
        <f>SUM(D79:E79)</f>
        <v>167740</v>
      </c>
      <c r="G79" s="31"/>
      <c r="H79" s="25"/>
    </row>
    <row r="80" spans="1:8" ht="12.75" customHeight="1">
      <c r="A80" s="67" t="s">
        <v>121</v>
      </c>
      <c r="B80" s="267"/>
      <c r="C80" s="54" t="s">
        <v>87</v>
      </c>
      <c r="D80" s="54" t="s">
        <v>87</v>
      </c>
      <c r="E80" s="54" t="s">
        <v>87</v>
      </c>
      <c r="F80" s="56" t="s">
        <v>87</v>
      </c>
      <c r="G80" s="31"/>
      <c r="H80" s="25"/>
    </row>
    <row r="81" spans="1:8" ht="12.75" customHeight="1">
      <c r="A81" s="61" t="s">
        <v>140</v>
      </c>
      <c r="B81" s="250">
        <v>510000</v>
      </c>
      <c r="C81" s="51">
        <v>12</v>
      </c>
      <c r="D81" s="54">
        <v>1391</v>
      </c>
      <c r="E81" s="54">
        <v>372575</v>
      </c>
      <c r="F81" s="55">
        <f>SUM(D81:E81)</f>
        <v>373966</v>
      </c>
      <c r="G81" s="31"/>
      <c r="H81" s="25"/>
    </row>
    <row r="82" spans="1:8" ht="12.75" customHeight="1">
      <c r="A82" s="67" t="s">
        <v>141</v>
      </c>
      <c r="B82" s="251"/>
      <c r="C82" s="54" t="s">
        <v>87</v>
      </c>
      <c r="D82" s="54" t="s">
        <v>87</v>
      </c>
      <c r="E82" s="54" t="s">
        <v>87</v>
      </c>
      <c r="F82" s="56">
        <v>4350</v>
      </c>
      <c r="G82" s="31"/>
      <c r="H82" s="25"/>
    </row>
    <row r="83" spans="1:8" ht="12.75" customHeight="1">
      <c r="A83" s="61" t="s">
        <v>63</v>
      </c>
      <c r="B83" s="266" t="s">
        <v>87</v>
      </c>
      <c r="C83" s="51">
        <v>23</v>
      </c>
      <c r="D83" s="54">
        <v>47221</v>
      </c>
      <c r="E83" s="54">
        <v>178377</v>
      </c>
      <c r="F83" s="55">
        <f>SUM(D83:E83)</f>
        <v>225598</v>
      </c>
      <c r="G83" s="31"/>
      <c r="H83" s="25"/>
    </row>
    <row r="84" spans="1:8" ht="12.75" customHeight="1">
      <c r="A84" s="67" t="s">
        <v>121</v>
      </c>
      <c r="B84" s="267"/>
      <c r="C84" s="54" t="s">
        <v>87</v>
      </c>
      <c r="D84" s="54" t="s">
        <v>87</v>
      </c>
      <c r="E84" s="54" t="s">
        <v>87</v>
      </c>
      <c r="F84" s="56">
        <v>2691</v>
      </c>
      <c r="G84" s="31"/>
      <c r="H84" s="25"/>
    </row>
    <row r="85" spans="1:8" ht="12.75" customHeight="1">
      <c r="A85" s="61" t="s">
        <v>142</v>
      </c>
      <c r="B85" s="250">
        <v>98366</v>
      </c>
      <c r="C85" s="51">
        <v>28</v>
      </c>
      <c r="D85" s="54">
        <v>1535</v>
      </c>
      <c r="E85" s="54">
        <v>64234</v>
      </c>
      <c r="F85" s="55">
        <f>SUM(D85:E85)</f>
        <v>65769</v>
      </c>
      <c r="G85" s="31"/>
      <c r="H85" s="25"/>
    </row>
    <row r="86" spans="1:8" ht="12.75" customHeight="1">
      <c r="A86" s="82" t="s">
        <v>56</v>
      </c>
      <c r="B86" s="252"/>
      <c r="C86" s="108" t="s">
        <v>87</v>
      </c>
      <c r="D86" s="108" t="s">
        <v>87</v>
      </c>
      <c r="E86" s="108" t="s">
        <v>87</v>
      </c>
      <c r="F86" s="85">
        <v>3019</v>
      </c>
      <c r="G86" s="31"/>
      <c r="H86" s="25"/>
    </row>
    <row r="87" spans="1:8" ht="12.75" customHeight="1">
      <c r="A87" s="273" t="s">
        <v>21</v>
      </c>
      <c r="B87" s="274"/>
      <c r="C87" s="274"/>
      <c r="D87" s="274"/>
      <c r="E87" s="274"/>
      <c r="F87" s="275"/>
      <c r="G87" s="31"/>
      <c r="H87" s="25"/>
    </row>
    <row r="88" spans="1:8" ht="12.75" customHeight="1">
      <c r="A88" s="61" t="s">
        <v>44</v>
      </c>
      <c r="B88" s="250">
        <v>1157723</v>
      </c>
      <c r="C88" s="51">
        <v>8</v>
      </c>
      <c r="D88" s="54">
        <v>28596</v>
      </c>
      <c r="E88" s="54">
        <v>584110</v>
      </c>
      <c r="F88" s="55">
        <f>SUM(D88:E88)</f>
        <v>612706</v>
      </c>
      <c r="G88" s="31"/>
      <c r="H88" s="25"/>
    </row>
    <row r="89" spans="1:8" ht="12.75" customHeight="1">
      <c r="A89" s="67" t="s">
        <v>64</v>
      </c>
      <c r="B89" s="251"/>
      <c r="C89" s="54" t="s">
        <v>87</v>
      </c>
      <c r="D89" s="54" t="s">
        <v>87</v>
      </c>
      <c r="E89" s="54" t="s">
        <v>87</v>
      </c>
      <c r="F89" s="56" t="s">
        <v>87</v>
      </c>
      <c r="G89" s="31"/>
      <c r="H89" s="25"/>
    </row>
    <row r="90" spans="1:8" ht="12.75" customHeight="1">
      <c r="A90" s="62" t="s">
        <v>65</v>
      </c>
      <c r="B90" s="250">
        <v>192973</v>
      </c>
      <c r="C90" s="51" t="s">
        <v>92</v>
      </c>
      <c r="D90" s="54">
        <v>3006</v>
      </c>
      <c r="E90" s="54">
        <v>140971</v>
      </c>
      <c r="F90" s="55">
        <f>SUM(D90:E90)</f>
        <v>143977</v>
      </c>
      <c r="G90" s="31"/>
      <c r="H90" s="25"/>
    </row>
    <row r="91" spans="1:8" ht="12.75" customHeight="1">
      <c r="A91" s="67" t="s">
        <v>54</v>
      </c>
      <c r="B91" s="251"/>
      <c r="C91" s="54" t="s">
        <v>87</v>
      </c>
      <c r="D91" s="54" t="s">
        <v>87</v>
      </c>
      <c r="E91" s="54" t="s">
        <v>87</v>
      </c>
      <c r="F91" s="56">
        <v>6</v>
      </c>
      <c r="G91" s="31"/>
      <c r="H91" s="25"/>
    </row>
    <row r="92" spans="1:8" ht="12.75" customHeight="1">
      <c r="A92" s="61" t="s">
        <v>66</v>
      </c>
      <c r="B92" s="250">
        <v>180765</v>
      </c>
      <c r="C92" s="51" t="s">
        <v>93</v>
      </c>
      <c r="D92" s="54">
        <v>9009</v>
      </c>
      <c r="E92" s="54">
        <v>114426</v>
      </c>
      <c r="F92" s="55">
        <f>SUM(D92:E92)</f>
        <v>123435</v>
      </c>
      <c r="G92" s="31"/>
      <c r="H92" s="25"/>
    </row>
    <row r="93" spans="1:8" ht="12.75" customHeight="1">
      <c r="A93" s="67" t="s">
        <v>54</v>
      </c>
      <c r="B93" s="251"/>
      <c r="C93" s="54" t="s">
        <v>87</v>
      </c>
      <c r="D93" s="54" t="s">
        <v>87</v>
      </c>
      <c r="E93" s="54" t="s">
        <v>87</v>
      </c>
      <c r="F93" s="56">
        <v>56</v>
      </c>
      <c r="G93" s="31"/>
      <c r="H93" s="25"/>
    </row>
    <row r="94" spans="1:8" ht="12.75" customHeight="1">
      <c r="A94" s="61" t="s">
        <v>67</v>
      </c>
      <c r="B94" s="250">
        <v>37303</v>
      </c>
      <c r="C94" s="51">
        <v>15</v>
      </c>
      <c r="D94" s="54">
        <v>13527</v>
      </c>
      <c r="E94" s="54">
        <v>14859</v>
      </c>
      <c r="F94" s="55">
        <f>SUM(D94:E94)</f>
        <v>28386</v>
      </c>
      <c r="G94" s="31"/>
      <c r="H94" s="25"/>
    </row>
    <row r="95" spans="1:8" ht="12.75" customHeight="1">
      <c r="A95" s="67" t="s">
        <v>68</v>
      </c>
      <c r="B95" s="251"/>
      <c r="C95" s="54" t="s">
        <v>87</v>
      </c>
      <c r="D95" s="54" t="s">
        <v>87</v>
      </c>
      <c r="E95" s="54" t="s">
        <v>87</v>
      </c>
      <c r="F95" s="56" t="s">
        <v>87</v>
      </c>
      <c r="G95" s="31"/>
      <c r="H95" s="25"/>
    </row>
    <row r="96" spans="1:8" ht="12.75" customHeight="1">
      <c r="A96" s="61" t="s">
        <v>69</v>
      </c>
      <c r="B96" s="250">
        <v>248913</v>
      </c>
      <c r="C96" s="51" t="s">
        <v>97</v>
      </c>
      <c r="D96" s="54">
        <v>57916</v>
      </c>
      <c r="E96" s="54">
        <v>123515</v>
      </c>
      <c r="F96" s="55">
        <f>SUM(D96:E96)</f>
        <v>181431</v>
      </c>
      <c r="G96" s="31"/>
      <c r="H96" s="25"/>
    </row>
    <row r="97" spans="1:8" ht="12.75" customHeight="1">
      <c r="A97" s="67" t="s">
        <v>54</v>
      </c>
      <c r="B97" s="251"/>
      <c r="C97" s="54" t="s">
        <v>87</v>
      </c>
      <c r="D97" s="54" t="s">
        <v>87</v>
      </c>
      <c r="E97" s="54" t="s">
        <v>87</v>
      </c>
      <c r="F97" s="56">
        <v>37</v>
      </c>
      <c r="G97" s="31"/>
      <c r="H97" s="25"/>
    </row>
    <row r="98" spans="1:8" ht="12.75" customHeight="1">
      <c r="A98" s="273" t="s">
        <v>22</v>
      </c>
      <c r="B98" s="274"/>
      <c r="C98" s="274"/>
      <c r="D98" s="274"/>
      <c r="E98" s="274"/>
      <c r="F98" s="276"/>
      <c r="G98" s="31"/>
      <c r="H98" s="25"/>
    </row>
    <row r="99" spans="1:8" ht="12.75" customHeight="1">
      <c r="A99" s="61" t="s">
        <v>127</v>
      </c>
      <c r="B99" s="321" t="s">
        <v>178</v>
      </c>
      <c r="C99" s="322"/>
      <c r="D99" s="322"/>
      <c r="E99" s="322"/>
      <c r="F99" s="323"/>
      <c r="G99" s="31"/>
      <c r="H99" s="25"/>
    </row>
    <row r="100" spans="1:8" ht="12.75" customHeight="1">
      <c r="A100" s="67" t="s">
        <v>177</v>
      </c>
      <c r="B100" s="324"/>
      <c r="C100" s="325"/>
      <c r="D100" s="325"/>
      <c r="E100" s="325"/>
      <c r="F100" s="326"/>
      <c r="G100" s="31"/>
      <c r="H100" s="25"/>
    </row>
    <row r="101" spans="1:8" ht="12.75" customHeight="1">
      <c r="A101" s="61" t="s">
        <v>70</v>
      </c>
      <c r="B101" s="268" t="s">
        <v>87</v>
      </c>
      <c r="C101" s="51">
        <v>59</v>
      </c>
      <c r="D101" s="54">
        <v>4131</v>
      </c>
      <c r="E101" s="54">
        <v>18930</v>
      </c>
      <c r="F101" s="55">
        <f>SUM(D101:E101)</f>
        <v>23061</v>
      </c>
      <c r="G101" s="31"/>
      <c r="H101" s="25"/>
    </row>
    <row r="102" spans="1:8" ht="12.75" customHeight="1">
      <c r="A102" s="67" t="s">
        <v>121</v>
      </c>
      <c r="B102" s="269"/>
      <c r="C102" s="54" t="s">
        <v>87</v>
      </c>
      <c r="D102" s="54" t="s">
        <v>87</v>
      </c>
      <c r="E102" s="54" t="s">
        <v>87</v>
      </c>
      <c r="F102" s="56">
        <v>49</v>
      </c>
      <c r="G102" s="31"/>
      <c r="H102" s="25"/>
    </row>
    <row r="103" spans="1:8" ht="12.75" customHeight="1">
      <c r="A103" s="61" t="s">
        <v>164</v>
      </c>
      <c r="B103" s="250">
        <v>25000</v>
      </c>
      <c r="C103" s="51">
        <v>20</v>
      </c>
      <c r="D103" s="54">
        <v>534</v>
      </c>
      <c r="E103" s="54">
        <v>13010</v>
      </c>
      <c r="F103" s="55">
        <f>SUM(D103:E103)</f>
        <v>13544</v>
      </c>
      <c r="G103" s="31"/>
      <c r="H103" s="25"/>
    </row>
    <row r="104" spans="1:8" ht="12.75" customHeight="1">
      <c r="A104" s="67" t="s">
        <v>165</v>
      </c>
      <c r="B104" s="251"/>
      <c r="C104" s="54" t="s">
        <v>87</v>
      </c>
      <c r="D104" s="54" t="s">
        <v>87</v>
      </c>
      <c r="E104" s="54" t="s">
        <v>87</v>
      </c>
      <c r="F104" s="56" t="s">
        <v>94</v>
      </c>
      <c r="G104" s="31"/>
      <c r="H104" s="25"/>
    </row>
    <row r="105" spans="1:8" ht="15" customHeight="1">
      <c r="A105" s="318" t="s">
        <v>23</v>
      </c>
      <c r="B105" s="319"/>
      <c r="C105" s="319"/>
      <c r="D105" s="319"/>
      <c r="E105" s="319"/>
      <c r="F105" s="320"/>
      <c r="G105" s="34"/>
      <c r="H105" s="25"/>
    </row>
    <row r="106" spans="1:8" ht="12.75" customHeight="1">
      <c r="A106" s="273" t="s">
        <v>24</v>
      </c>
      <c r="B106" s="274"/>
      <c r="C106" s="274"/>
      <c r="D106" s="274"/>
      <c r="E106" s="274"/>
      <c r="F106" s="276"/>
      <c r="G106" s="31"/>
      <c r="H106" s="25"/>
    </row>
    <row r="107" spans="1:8" ht="12.75" customHeight="1">
      <c r="A107" s="61" t="s">
        <v>71</v>
      </c>
      <c r="B107" s="250">
        <v>41000</v>
      </c>
      <c r="C107" s="51">
        <v>43</v>
      </c>
      <c r="D107" s="54">
        <v>1657</v>
      </c>
      <c r="E107" s="54">
        <v>24231</v>
      </c>
      <c r="F107" s="55">
        <f>SUM(D107:E107)</f>
        <v>25888</v>
      </c>
      <c r="G107" s="31"/>
      <c r="H107" s="25"/>
    </row>
    <row r="108" spans="1:8" ht="12.75" customHeight="1">
      <c r="A108" s="67" t="s">
        <v>72</v>
      </c>
      <c r="B108" s="251"/>
      <c r="C108" s="54" t="s">
        <v>87</v>
      </c>
      <c r="D108" s="54" t="s">
        <v>87</v>
      </c>
      <c r="E108" s="54" t="s">
        <v>87</v>
      </c>
      <c r="F108" s="56" t="s">
        <v>94</v>
      </c>
      <c r="G108" s="31"/>
      <c r="H108" s="25"/>
    </row>
    <row r="109" spans="1:8" ht="12.75" customHeight="1">
      <c r="A109" s="61" t="s">
        <v>149</v>
      </c>
      <c r="B109" s="250">
        <v>35000</v>
      </c>
      <c r="C109" s="51">
        <v>49</v>
      </c>
      <c r="D109" s="54">
        <v>4231</v>
      </c>
      <c r="E109" s="54">
        <v>21990</v>
      </c>
      <c r="F109" s="55">
        <f>SUM(D109:E109)</f>
        <v>26221</v>
      </c>
      <c r="G109" s="31"/>
      <c r="H109" s="25"/>
    </row>
    <row r="110" spans="1:8" ht="12.75" customHeight="1">
      <c r="A110" s="67" t="s">
        <v>72</v>
      </c>
      <c r="B110" s="251"/>
      <c r="C110" s="54" t="s">
        <v>87</v>
      </c>
      <c r="D110" s="54" t="s">
        <v>87</v>
      </c>
      <c r="E110" s="54" t="s">
        <v>87</v>
      </c>
      <c r="F110" s="56" t="s">
        <v>94</v>
      </c>
      <c r="G110" s="31"/>
      <c r="H110" s="25"/>
    </row>
    <row r="111" spans="1:8" ht="12.75" customHeight="1">
      <c r="A111" s="273" t="s">
        <v>110</v>
      </c>
      <c r="B111" s="274"/>
      <c r="C111" s="274"/>
      <c r="D111" s="274"/>
      <c r="E111" s="274"/>
      <c r="F111" s="276"/>
      <c r="G111" s="31"/>
      <c r="H111" s="25"/>
    </row>
    <row r="112" spans="1:8" ht="12.75" customHeight="1">
      <c r="A112" s="61" t="s">
        <v>143</v>
      </c>
      <c r="B112" s="250">
        <v>114403</v>
      </c>
      <c r="C112" s="51">
        <v>19.5</v>
      </c>
      <c r="D112" s="54">
        <v>1511</v>
      </c>
      <c r="E112" s="54">
        <v>77428</v>
      </c>
      <c r="F112" s="55">
        <f>SUM(D112:E112)</f>
        <v>78939</v>
      </c>
      <c r="G112" s="31"/>
      <c r="H112" s="25"/>
    </row>
    <row r="113" spans="1:8" ht="12.75" customHeight="1">
      <c r="A113" s="67" t="s">
        <v>56</v>
      </c>
      <c r="B113" s="251"/>
      <c r="C113" s="54" t="s">
        <v>87</v>
      </c>
      <c r="D113" s="54" t="s">
        <v>87</v>
      </c>
      <c r="E113" s="54" t="s">
        <v>87</v>
      </c>
      <c r="F113" s="56">
        <v>12536</v>
      </c>
      <c r="G113" s="31"/>
      <c r="H113" s="25"/>
    </row>
    <row r="114" spans="1:8" ht="12.75" customHeight="1">
      <c r="A114" s="61" t="s">
        <v>144</v>
      </c>
      <c r="B114" s="250">
        <v>102979</v>
      </c>
      <c r="C114" s="51" t="s">
        <v>244</v>
      </c>
      <c r="D114" s="54">
        <v>499</v>
      </c>
      <c r="E114" s="54">
        <v>83726</v>
      </c>
      <c r="F114" s="55">
        <f>SUM(D114:E114)</f>
        <v>84225</v>
      </c>
      <c r="G114" s="31"/>
      <c r="H114" s="25"/>
    </row>
    <row r="115" spans="1:8" ht="12.75" customHeight="1">
      <c r="A115" s="67" t="s">
        <v>56</v>
      </c>
      <c r="B115" s="251"/>
      <c r="C115" s="54" t="s">
        <v>87</v>
      </c>
      <c r="D115" s="54" t="s">
        <v>87</v>
      </c>
      <c r="E115" s="54" t="s">
        <v>87</v>
      </c>
      <c r="F115" s="56">
        <v>12660</v>
      </c>
      <c r="G115" s="31"/>
      <c r="H115" s="25"/>
    </row>
    <row r="116" spans="1:8" ht="12.75" customHeight="1">
      <c r="A116" s="61" t="s">
        <v>145</v>
      </c>
      <c r="B116" s="250">
        <v>81918</v>
      </c>
      <c r="C116" s="51">
        <v>46</v>
      </c>
      <c r="D116" s="54">
        <v>2374</v>
      </c>
      <c r="E116" s="54">
        <v>66359</v>
      </c>
      <c r="F116" s="55">
        <f>SUM(D116:E116)</f>
        <v>68733</v>
      </c>
      <c r="G116" s="31"/>
      <c r="H116" s="25"/>
    </row>
    <row r="117" spans="1:8" ht="12.75" customHeight="1">
      <c r="A117" s="67" t="s">
        <v>56</v>
      </c>
      <c r="B117" s="251"/>
      <c r="C117" s="54" t="s">
        <v>87</v>
      </c>
      <c r="D117" s="54" t="s">
        <v>87</v>
      </c>
      <c r="E117" s="54" t="s">
        <v>87</v>
      </c>
      <c r="F117" s="56">
        <v>6951</v>
      </c>
      <c r="G117" s="31"/>
      <c r="H117" s="25"/>
    </row>
    <row r="118" spans="1:8" ht="12.75" customHeight="1">
      <c r="A118" s="61" t="s">
        <v>146</v>
      </c>
      <c r="B118" s="250" t="s">
        <v>94</v>
      </c>
      <c r="C118" s="51">
        <v>39</v>
      </c>
      <c r="D118" s="54">
        <v>342</v>
      </c>
      <c r="E118" s="54">
        <v>31066</v>
      </c>
      <c r="F118" s="55">
        <f>SUM(D118:E118)</f>
        <v>31408</v>
      </c>
      <c r="G118" s="31"/>
      <c r="H118" s="25"/>
    </row>
    <row r="119" spans="1:8" ht="12.75" customHeight="1">
      <c r="A119" s="67" t="s">
        <v>122</v>
      </c>
      <c r="B119" s="251"/>
      <c r="C119" s="54" t="s">
        <v>87</v>
      </c>
      <c r="D119" s="54" t="s">
        <v>87</v>
      </c>
      <c r="E119" s="54" t="s">
        <v>87</v>
      </c>
      <c r="F119" s="56">
        <v>2601</v>
      </c>
      <c r="G119" s="31"/>
      <c r="H119" s="25"/>
    </row>
    <row r="120" spans="1:8" ht="12.75" customHeight="1">
      <c r="A120" s="61" t="s">
        <v>180</v>
      </c>
      <c r="B120" s="250" t="s">
        <v>94</v>
      </c>
      <c r="C120" s="51">
        <v>39</v>
      </c>
      <c r="D120" s="54">
        <v>2488</v>
      </c>
      <c r="E120" s="54">
        <v>74526</v>
      </c>
      <c r="F120" s="55">
        <f>SUM(D120:E120)</f>
        <v>77014</v>
      </c>
      <c r="G120" s="31"/>
      <c r="H120" s="25"/>
    </row>
    <row r="121" spans="1:8" ht="12.75" customHeight="1">
      <c r="A121" s="67" t="s">
        <v>122</v>
      </c>
      <c r="B121" s="251"/>
      <c r="C121" s="54" t="s">
        <v>87</v>
      </c>
      <c r="D121" s="54" t="s">
        <v>87</v>
      </c>
      <c r="E121" s="54" t="s">
        <v>87</v>
      </c>
      <c r="F121" s="56">
        <v>3473</v>
      </c>
      <c r="G121" s="31"/>
      <c r="H121" s="25"/>
    </row>
    <row r="122" spans="1:8" ht="12.75" customHeight="1">
      <c r="A122" s="273" t="s">
        <v>25</v>
      </c>
      <c r="B122" s="274"/>
      <c r="C122" s="274"/>
      <c r="D122" s="274"/>
      <c r="E122" s="274"/>
      <c r="F122" s="276"/>
      <c r="G122" s="31"/>
      <c r="H122" s="25"/>
    </row>
    <row r="123" spans="1:8" ht="12.75" customHeight="1">
      <c r="A123" s="63" t="s">
        <v>151</v>
      </c>
      <c r="B123" s="250">
        <v>79940</v>
      </c>
      <c r="C123" s="51" t="s">
        <v>147</v>
      </c>
      <c r="D123" s="54">
        <v>19883</v>
      </c>
      <c r="E123" s="54">
        <v>31493</v>
      </c>
      <c r="F123" s="55">
        <f>SUM(D123:E123)</f>
        <v>51376</v>
      </c>
      <c r="G123" s="31"/>
      <c r="H123" s="25"/>
    </row>
    <row r="124" spans="1:8" ht="12.75" customHeight="1">
      <c r="A124" s="82" t="s">
        <v>54</v>
      </c>
      <c r="B124" s="252"/>
      <c r="C124" s="108" t="s">
        <v>87</v>
      </c>
      <c r="D124" s="108" t="s">
        <v>87</v>
      </c>
      <c r="E124" s="108" t="s">
        <v>87</v>
      </c>
      <c r="F124" s="85">
        <v>3151</v>
      </c>
      <c r="G124" s="31"/>
      <c r="H124" s="25"/>
    </row>
    <row r="125" spans="1:8" ht="15" customHeight="1">
      <c r="A125" s="328" t="s">
        <v>26</v>
      </c>
      <c r="B125" s="329"/>
      <c r="C125" s="329"/>
      <c r="D125" s="329"/>
      <c r="E125" s="329"/>
      <c r="F125" s="330"/>
      <c r="G125" s="34"/>
      <c r="H125" s="25"/>
    </row>
    <row r="126" spans="1:8" ht="12.75" customHeight="1">
      <c r="A126" s="273" t="s">
        <v>27</v>
      </c>
      <c r="B126" s="274"/>
      <c r="C126" s="274"/>
      <c r="D126" s="274"/>
      <c r="E126" s="274"/>
      <c r="F126" s="275"/>
      <c r="G126" s="31"/>
      <c r="H126" s="25"/>
    </row>
    <row r="127" spans="1:8" ht="12.75" customHeight="1">
      <c r="A127" s="270" t="s">
        <v>28</v>
      </c>
      <c r="B127" s="271"/>
      <c r="C127" s="271"/>
      <c r="D127" s="271"/>
      <c r="E127" s="271"/>
      <c r="F127" s="272"/>
      <c r="G127" s="35"/>
      <c r="H127" s="25"/>
    </row>
    <row r="128" spans="1:8" ht="12.75" customHeight="1">
      <c r="A128" s="114" t="s">
        <v>131</v>
      </c>
      <c r="B128" s="250">
        <v>22500</v>
      </c>
      <c r="C128" s="51">
        <v>55</v>
      </c>
      <c r="D128" s="54">
        <v>745</v>
      </c>
      <c r="E128" s="54">
        <v>10992</v>
      </c>
      <c r="F128" s="55">
        <f>SUM(D128:E128)</f>
        <v>11737</v>
      </c>
      <c r="G128" s="35"/>
      <c r="H128" s="25"/>
    </row>
    <row r="129" spans="1:8" ht="12.75" customHeight="1">
      <c r="A129" s="113" t="s">
        <v>132</v>
      </c>
      <c r="B129" s="252"/>
      <c r="C129" s="108" t="s">
        <v>94</v>
      </c>
      <c r="D129" s="108" t="s">
        <v>87</v>
      </c>
      <c r="E129" s="108" t="str">
        <f>C129</f>
        <v> --- </v>
      </c>
      <c r="F129" s="85">
        <v>1266</v>
      </c>
      <c r="G129" s="35"/>
      <c r="H129" s="25"/>
    </row>
    <row r="130" spans="1:8" ht="12.75" customHeight="1">
      <c r="A130" s="114" t="s">
        <v>181</v>
      </c>
      <c r="B130" s="250">
        <v>31140</v>
      </c>
      <c r="C130" s="51">
        <v>25</v>
      </c>
      <c r="D130" s="54">
        <v>0</v>
      </c>
      <c r="E130" s="54">
        <v>19444</v>
      </c>
      <c r="F130" s="55">
        <f>SUM(D130:E130)</f>
        <v>19444</v>
      </c>
      <c r="G130" s="35"/>
      <c r="H130" s="25"/>
    </row>
    <row r="131" spans="1:8" ht="12.75" customHeight="1">
      <c r="A131" s="113" t="s">
        <v>182</v>
      </c>
      <c r="B131" s="252"/>
      <c r="C131" s="108">
        <v>6495</v>
      </c>
      <c r="D131" s="108" t="s">
        <v>87</v>
      </c>
      <c r="E131" s="108">
        <f>C131</f>
        <v>6495</v>
      </c>
      <c r="F131" s="85" t="s">
        <v>94</v>
      </c>
      <c r="G131" s="35"/>
      <c r="H131" s="25"/>
    </row>
    <row r="132" spans="1:8" ht="12.75" customHeight="1">
      <c r="A132" s="114" t="s">
        <v>117</v>
      </c>
      <c r="B132" s="250">
        <v>21000</v>
      </c>
      <c r="C132" s="53">
        <v>59</v>
      </c>
      <c r="D132" s="54">
        <v>960</v>
      </c>
      <c r="E132" s="54">
        <v>11080</v>
      </c>
      <c r="F132" s="55">
        <f>SUM(D132:E132)</f>
        <v>12040</v>
      </c>
      <c r="G132" s="35"/>
      <c r="H132" s="25"/>
    </row>
    <row r="133" spans="1:8" ht="12.75" customHeight="1">
      <c r="A133" s="113" t="s">
        <v>72</v>
      </c>
      <c r="B133" s="251"/>
      <c r="C133" s="51" t="s">
        <v>87</v>
      </c>
      <c r="D133" s="51" t="s">
        <v>87</v>
      </c>
      <c r="E133" s="51" t="s">
        <v>87</v>
      </c>
      <c r="F133" s="56">
        <v>3100</v>
      </c>
      <c r="G133" s="35"/>
      <c r="H133" s="25"/>
    </row>
    <row r="134" spans="1:8" ht="12.75" customHeight="1">
      <c r="A134" s="114" t="s">
        <v>124</v>
      </c>
      <c r="B134" s="250">
        <v>35000</v>
      </c>
      <c r="C134" s="53">
        <v>55</v>
      </c>
      <c r="D134" s="54">
        <v>1862</v>
      </c>
      <c r="E134" s="54">
        <v>13759</v>
      </c>
      <c r="F134" s="55">
        <f>SUM(D134:E134)</f>
        <v>15621</v>
      </c>
      <c r="G134" s="35"/>
      <c r="H134" s="25"/>
    </row>
    <row r="135" spans="1:8" ht="12.75" customHeight="1">
      <c r="A135" s="113" t="s">
        <v>72</v>
      </c>
      <c r="B135" s="251"/>
      <c r="C135" s="51" t="s">
        <v>87</v>
      </c>
      <c r="D135" s="51" t="s">
        <v>87</v>
      </c>
      <c r="E135" s="51" t="s">
        <v>87</v>
      </c>
      <c r="F135" s="56">
        <v>3937</v>
      </c>
      <c r="G135" s="35"/>
      <c r="H135" s="25"/>
    </row>
    <row r="136" spans="1:8" ht="12.75" customHeight="1">
      <c r="A136" s="63" t="s">
        <v>150</v>
      </c>
      <c r="B136" s="250">
        <v>52500</v>
      </c>
      <c r="C136" s="53">
        <v>49.5</v>
      </c>
      <c r="D136" s="54">
        <v>4167</v>
      </c>
      <c r="E136" s="54">
        <v>32381</v>
      </c>
      <c r="F136" s="55">
        <f>SUM(D136:E136)</f>
        <v>36548</v>
      </c>
      <c r="G136" s="35"/>
      <c r="H136" s="25"/>
    </row>
    <row r="137" spans="1:8" ht="12.75" customHeight="1">
      <c r="A137" s="67" t="s">
        <v>123</v>
      </c>
      <c r="B137" s="251"/>
      <c r="C137" s="51" t="s">
        <v>87</v>
      </c>
      <c r="D137" s="51" t="s">
        <v>87</v>
      </c>
      <c r="E137" s="51" t="s">
        <v>87</v>
      </c>
      <c r="F137" s="56">
        <v>872</v>
      </c>
      <c r="G137" s="35"/>
      <c r="H137" s="25"/>
    </row>
    <row r="138" spans="1:8" ht="12.75" customHeight="1">
      <c r="A138" s="344" t="s">
        <v>159</v>
      </c>
      <c r="B138" s="345"/>
      <c r="C138" s="345"/>
      <c r="D138" s="345"/>
      <c r="E138" s="345"/>
      <c r="F138" s="346"/>
      <c r="G138" s="35"/>
      <c r="H138" s="25"/>
    </row>
    <row r="139" spans="1:8" ht="12.75" customHeight="1">
      <c r="A139" s="114" t="s">
        <v>161</v>
      </c>
      <c r="B139" s="244" t="s">
        <v>178</v>
      </c>
      <c r="C139" s="245"/>
      <c r="D139" s="245"/>
      <c r="E139" s="245"/>
      <c r="F139" s="246"/>
      <c r="G139" s="35"/>
      <c r="H139" s="25"/>
    </row>
    <row r="140" spans="1:8" ht="12.75" customHeight="1">
      <c r="A140" s="113" t="s">
        <v>160</v>
      </c>
      <c r="B140" s="247"/>
      <c r="C140" s="248"/>
      <c r="D140" s="248"/>
      <c r="E140" s="248"/>
      <c r="F140" s="249"/>
      <c r="G140" s="35"/>
      <c r="H140" s="25"/>
    </row>
    <row r="141" spans="1:8" ht="12.75" customHeight="1">
      <c r="A141" s="273" t="s">
        <v>29</v>
      </c>
      <c r="B141" s="259"/>
      <c r="C141" s="259"/>
      <c r="D141" s="259"/>
      <c r="E141" s="259"/>
      <c r="F141" s="260"/>
      <c r="G141" s="31"/>
      <c r="H141" s="25"/>
    </row>
    <row r="142" spans="1:8" ht="12.75" customHeight="1">
      <c r="A142" s="270" t="s">
        <v>30</v>
      </c>
      <c r="B142" s="271"/>
      <c r="C142" s="271"/>
      <c r="D142" s="271"/>
      <c r="E142" s="271"/>
      <c r="F142" s="272"/>
      <c r="G142" s="31"/>
      <c r="H142" s="25"/>
    </row>
    <row r="143" spans="1:8" ht="12.75" customHeight="1">
      <c r="A143" s="63" t="s">
        <v>120</v>
      </c>
      <c r="B143" s="250">
        <v>145000</v>
      </c>
      <c r="C143" s="51">
        <v>23</v>
      </c>
      <c r="D143" s="54">
        <v>39527</v>
      </c>
      <c r="E143" s="54">
        <v>68593</v>
      </c>
      <c r="F143" s="55">
        <f>SUM(D143:E143)</f>
        <v>108120</v>
      </c>
      <c r="G143" s="31"/>
      <c r="H143" s="25"/>
    </row>
    <row r="144" spans="1:8" ht="12.75" customHeight="1">
      <c r="A144" s="67" t="s">
        <v>52</v>
      </c>
      <c r="B144" s="251"/>
      <c r="C144" s="51" t="s">
        <v>87</v>
      </c>
      <c r="D144" s="51" t="s">
        <v>87</v>
      </c>
      <c r="E144" s="51" t="s">
        <v>87</v>
      </c>
      <c r="F144" s="56">
        <v>3811</v>
      </c>
      <c r="G144" s="31"/>
      <c r="H144" s="25"/>
    </row>
    <row r="145" spans="1:8" ht="12.75" customHeight="1">
      <c r="A145" s="63" t="s">
        <v>118</v>
      </c>
      <c r="B145" s="250">
        <v>48624</v>
      </c>
      <c r="C145" s="51">
        <v>29</v>
      </c>
      <c r="D145" s="54">
        <v>1674</v>
      </c>
      <c r="E145" s="54">
        <v>34219</v>
      </c>
      <c r="F145" s="55">
        <f>SUM(D145:E145)</f>
        <v>35893</v>
      </c>
      <c r="G145" s="31"/>
      <c r="H145" s="25"/>
    </row>
    <row r="146" spans="1:8" ht="12.75" customHeight="1">
      <c r="A146" s="67" t="s">
        <v>119</v>
      </c>
      <c r="B146" s="251"/>
      <c r="C146" s="51" t="s">
        <v>87</v>
      </c>
      <c r="D146" s="51" t="s">
        <v>87</v>
      </c>
      <c r="E146" s="51" t="s">
        <v>87</v>
      </c>
      <c r="F146" s="56">
        <v>596</v>
      </c>
      <c r="G146" s="31"/>
      <c r="H146" s="25"/>
    </row>
    <row r="147" spans="1:8" ht="12.75" customHeight="1">
      <c r="A147" s="270" t="s">
        <v>107</v>
      </c>
      <c r="B147" s="271"/>
      <c r="C147" s="271"/>
      <c r="D147" s="271"/>
      <c r="E147" s="271"/>
      <c r="F147" s="278"/>
      <c r="G147" s="35"/>
      <c r="H147" s="25"/>
    </row>
    <row r="148" spans="1:8" ht="12.75" customHeight="1">
      <c r="A148" s="63" t="s">
        <v>73</v>
      </c>
      <c r="B148" s="268" t="s">
        <v>87</v>
      </c>
      <c r="C148" s="51">
        <v>45</v>
      </c>
      <c r="D148" s="54">
        <v>30431</v>
      </c>
      <c r="E148" s="54">
        <v>47974</v>
      </c>
      <c r="F148" s="55">
        <f>SUM(D148:E148)</f>
        <v>78405</v>
      </c>
      <c r="G148" s="35"/>
      <c r="H148" s="25"/>
    </row>
    <row r="149" spans="1:8" ht="12.75" customHeight="1" thickBot="1">
      <c r="A149" s="68" t="s">
        <v>121</v>
      </c>
      <c r="B149" s="347"/>
      <c r="C149" s="58" t="s">
        <v>87</v>
      </c>
      <c r="D149" s="58" t="s">
        <v>87</v>
      </c>
      <c r="E149" s="58" t="s">
        <v>87</v>
      </c>
      <c r="F149" s="59">
        <v>4100</v>
      </c>
      <c r="G149" s="35"/>
      <c r="H149" s="25"/>
    </row>
    <row r="150" spans="1:8" ht="15" customHeight="1">
      <c r="A150" s="279" t="s">
        <v>31</v>
      </c>
      <c r="B150" s="280"/>
      <c r="C150" s="280"/>
      <c r="D150" s="280"/>
      <c r="E150" s="280"/>
      <c r="F150" s="281"/>
      <c r="G150" s="34"/>
      <c r="H150" s="25"/>
    </row>
    <row r="151" spans="1:8" ht="12.75" customHeight="1">
      <c r="A151" s="258" t="s">
        <v>32</v>
      </c>
      <c r="B151" s="259"/>
      <c r="C151" s="259"/>
      <c r="D151" s="259"/>
      <c r="E151" s="259"/>
      <c r="F151" s="260"/>
      <c r="G151" s="31"/>
      <c r="H151" s="25"/>
    </row>
    <row r="152" spans="1:8" ht="12.75" customHeight="1">
      <c r="A152" s="270" t="s">
        <v>33</v>
      </c>
      <c r="B152" s="271"/>
      <c r="C152" s="271"/>
      <c r="D152" s="271"/>
      <c r="E152" s="271"/>
      <c r="F152" s="272"/>
      <c r="G152" s="35"/>
      <c r="H152" s="25"/>
    </row>
    <row r="153" spans="1:8" ht="12.75" customHeight="1">
      <c r="A153" s="63" t="s">
        <v>148</v>
      </c>
      <c r="B153" s="250">
        <v>14000</v>
      </c>
      <c r="C153" s="51">
        <v>39</v>
      </c>
      <c r="D153" s="54">
        <v>9656</v>
      </c>
      <c r="E153" s="54">
        <v>365</v>
      </c>
      <c r="F153" s="55">
        <f>SUM(D153:E153)</f>
        <v>10021</v>
      </c>
      <c r="G153" s="35"/>
      <c r="H153" s="25"/>
    </row>
    <row r="154" spans="1:8" ht="12.75" customHeight="1">
      <c r="A154" s="67" t="s">
        <v>74</v>
      </c>
      <c r="B154" s="251"/>
      <c r="C154" s="51" t="s">
        <v>87</v>
      </c>
      <c r="D154" s="51" t="s">
        <v>87</v>
      </c>
      <c r="E154" s="51" t="s">
        <v>87</v>
      </c>
      <c r="F154" s="56">
        <v>1204</v>
      </c>
      <c r="G154" s="35"/>
      <c r="H154" s="25"/>
    </row>
    <row r="155" spans="1:8" ht="12.75" customHeight="1">
      <c r="A155" s="63" t="s">
        <v>75</v>
      </c>
      <c r="B155" s="250">
        <v>30665</v>
      </c>
      <c r="C155" s="51">
        <v>26</v>
      </c>
      <c r="D155" s="54">
        <v>20153</v>
      </c>
      <c r="E155" s="54">
        <v>5821</v>
      </c>
      <c r="F155" s="55">
        <f>SUM(D155:E155)</f>
        <v>25974</v>
      </c>
      <c r="G155" s="35"/>
      <c r="H155" s="25"/>
    </row>
    <row r="156" spans="1:8" ht="12.75" customHeight="1">
      <c r="A156" s="67" t="s">
        <v>76</v>
      </c>
      <c r="B156" s="251"/>
      <c r="C156" s="51" t="s">
        <v>87</v>
      </c>
      <c r="D156" s="51" t="s">
        <v>87</v>
      </c>
      <c r="E156" s="51" t="s">
        <v>87</v>
      </c>
      <c r="F156" s="56">
        <v>481</v>
      </c>
      <c r="G156" s="35"/>
      <c r="H156" s="25"/>
    </row>
    <row r="157" spans="1:8" ht="12.75" customHeight="1">
      <c r="A157" s="63" t="s">
        <v>77</v>
      </c>
      <c r="B157" s="256">
        <v>33678</v>
      </c>
      <c r="C157" s="51" t="s">
        <v>153</v>
      </c>
      <c r="D157" s="54">
        <v>16286</v>
      </c>
      <c r="E157" s="54">
        <v>6949</v>
      </c>
      <c r="F157" s="55">
        <f>SUM(D157:E157)</f>
        <v>23235</v>
      </c>
      <c r="G157" s="35"/>
      <c r="H157" s="25"/>
    </row>
    <row r="158" spans="1:8" ht="12.75" customHeight="1">
      <c r="A158" s="67" t="s">
        <v>78</v>
      </c>
      <c r="B158" s="256"/>
      <c r="C158" s="54">
        <v>654</v>
      </c>
      <c r="D158" s="54">
        <v>30</v>
      </c>
      <c r="E158" s="54">
        <f>SUM(C158:D158)</f>
        <v>684</v>
      </c>
      <c r="F158" s="56">
        <v>60</v>
      </c>
      <c r="G158" s="35"/>
      <c r="H158" s="25"/>
    </row>
    <row r="159" spans="1:8" ht="12.75" customHeight="1">
      <c r="A159" s="63" t="s">
        <v>79</v>
      </c>
      <c r="B159" s="256">
        <v>29787</v>
      </c>
      <c r="C159" s="51" t="s">
        <v>183</v>
      </c>
      <c r="D159" s="54">
        <v>9939</v>
      </c>
      <c r="E159" s="54">
        <v>16660</v>
      </c>
      <c r="F159" s="55">
        <f>SUM(D159:E159)</f>
        <v>26599</v>
      </c>
      <c r="G159" s="35"/>
      <c r="H159" s="25"/>
    </row>
    <row r="160" spans="1:8" s="100" customFormat="1" ht="12.75" customHeight="1">
      <c r="A160" s="82" t="s">
        <v>80</v>
      </c>
      <c r="B160" s="250"/>
      <c r="C160" s="83" t="s">
        <v>87</v>
      </c>
      <c r="D160" s="83" t="s">
        <v>87</v>
      </c>
      <c r="E160" s="83" t="s">
        <v>87</v>
      </c>
      <c r="F160" s="85">
        <v>6</v>
      </c>
      <c r="G160" s="35"/>
      <c r="H160" s="94"/>
    </row>
    <row r="161" spans="1:8" ht="12.75" customHeight="1">
      <c r="A161" s="270" t="s">
        <v>35</v>
      </c>
      <c r="B161" s="271"/>
      <c r="C161" s="271"/>
      <c r="D161" s="271"/>
      <c r="E161" s="271"/>
      <c r="F161" s="272"/>
      <c r="G161" s="35"/>
      <c r="H161" s="25"/>
    </row>
    <row r="162" spans="1:8" ht="12.75" customHeight="1">
      <c r="A162" s="63" t="s">
        <v>115</v>
      </c>
      <c r="B162" s="250">
        <v>1458</v>
      </c>
      <c r="C162" s="51">
        <v>34.9</v>
      </c>
      <c r="D162" s="54">
        <v>1098</v>
      </c>
      <c r="E162" s="54">
        <v>360</v>
      </c>
      <c r="F162" s="55">
        <f>SUM(D162:E162)</f>
        <v>1458</v>
      </c>
      <c r="G162" s="35"/>
      <c r="H162" s="25"/>
    </row>
    <row r="163" spans="1:8" ht="12.75" customHeight="1">
      <c r="A163" s="67" t="s">
        <v>83</v>
      </c>
      <c r="B163" s="251"/>
      <c r="C163" s="51" t="s">
        <v>87</v>
      </c>
      <c r="D163" s="51" t="s">
        <v>87</v>
      </c>
      <c r="E163" s="51" t="s">
        <v>87</v>
      </c>
      <c r="F163" s="56">
        <v>110</v>
      </c>
      <c r="G163" s="35"/>
      <c r="H163" s="25"/>
    </row>
    <row r="164" spans="1:8" ht="12.75" customHeight="1">
      <c r="A164" s="63" t="s">
        <v>102</v>
      </c>
      <c r="B164" s="250">
        <v>60793</v>
      </c>
      <c r="C164" s="51">
        <v>59.9</v>
      </c>
      <c r="D164" s="54">
        <v>32286</v>
      </c>
      <c r="E164" s="54">
        <v>19122</v>
      </c>
      <c r="F164" s="55">
        <f>SUM(D164:E164)</f>
        <v>51408</v>
      </c>
      <c r="G164" s="35"/>
      <c r="H164" s="25"/>
    </row>
    <row r="165" spans="1:8" ht="12.75" customHeight="1">
      <c r="A165" s="67" t="s">
        <v>83</v>
      </c>
      <c r="B165" s="251"/>
      <c r="C165" s="51" t="s">
        <v>87</v>
      </c>
      <c r="D165" s="51" t="s">
        <v>87</v>
      </c>
      <c r="E165" s="51" t="s">
        <v>87</v>
      </c>
      <c r="F165" s="56">
        <v>6365</v>
      </c>
      <c r="G165" s="35"/>
      <c r="H165" s="25"/>
    </row>
    <row r="166" spans="1:8" ht="12.75" customHeight="1">
      <c r="A166" s="63" t="s">
        <v>81</v>
      </c>
      <c r="B166" s="250">
        <v>20000</v>
      </c>
      <c r="C166" s="51">
        <v>20</v>
      </c>
      <c r="D166" s="54">
        <v>8449</v>
      </c>
      <c r="E166" s="54">
        <v>1442</v>
      </c>
      <c r="F166" s="55">
        <f>SUM(D166:E166)</f>
        <v>9891</v>
      </c>
      <c r="G166" s="35"/>
      <c r="H166" s="25"/>
    </row>
    <row r="167" spans="1:8" ht="12.75" customHeight="1">
      <c r="A167" s="67" t="s">
        <v>74</v>
      </c>
      <c r="B167" s="251"/>
      <c r="C167" s="54">
        <v>2163</v>
      </c>
      <c r="D167" s="54" t="s">
        <v>94</v>
      </c>
      <c r="E167" s="54">
        <f>C167</f>
        <v>2163</v>
      </c>
      <c r="F167" s="56">
        <v>1341</v>
      </c>
      <c r="G167" s="35"/>
      <c r="H167" s="25"/>
    </row>
    <row r="168" spans="1:8" ht="12.75" customHeight="1">
      <c r="A168" s="63" t="s">
        <v>171</v>
      </c>
      <c r="B168" s="250">
        <v>15400</v>
      </c>
      <c r="C168" s="51">
        <v>150</v>
      </c>
      <c r="D168" s="54">
        <v>622</v>
      </c>
      <c r="E168" s="54">
        <v>8146</v>
      </c>
      <c r="F168" s="55">
        <f>SUM(D168:E168)</f>
        <v>8768</v>
      </c>
      <c r="G168" s="35"/>
      <c r="H168" s="25"/>
    </row>
    <row r="169" spans="1:8" ht="12.75" customHeight="1">
      <c r="A169" s="67" t="s">
        <v>74</v>
      </c>
      <c r="B169" s="251"/>
      <c r="C169" s="54" t="s">
        <v>94</v>
      </c>
      <c r="D169" s="54" t="s">
        <v>94</v>
      </c>
      <c r="E169" s="54" t="s">
        <v>94</v>
      </c>
      <c r="F169" s="56">
        <v>1838</v>
      </c>
      <c r="G169" s="35"/>
      <c r="H169" s="25"/>
    </row>
    <row r="170" spans="1:8" ht="12.75" customHeight="1">
      <c r="A170" s="63" t="s">
        <v>172</v>
      </c>
      <c r="B170" s="250">
        <v>13600</v>
      </c>
      <c r="C170" s="51">
        <v>150</v>
      </c>
      <c r="D170" s="54">
        <v>1710</v>
      </c>
      <c r="E170" s="54">
        <v>5679</v>
      </c>
      <c r="F170" s="55">
        <f>SUM(D170:E170)</f>
        <v>7389</v>
      </c>
      <c r="G170" s="35"/>
      <c r="H170" s="25"/>
    </row>
    <row r="171" spans="1:8" ht="12.75" customHeight="1">
      <c r="A171" s="67" t="s">
        <v>74</v>
      </c>
      <c r="B171" s="251"/>
      <c r="C171" s="54" t="s">
        <v>94</v>
      </c>
      <c r="D171" s="54" t="s">
        <v>94</v>
      </c>
      <c r="E171" s="54" t="s">
        <v>94</v>
      </c>
      <c r="F171" s="56">
        <v>1186</v>
      </c>
      <c r="G171" s="35"/>
      <c r="H171" s="25"/>
    </row>
    <row r="172" spans="1:8" ht="12.75" customHeight="1">
      <c r="A172" s="63" t="s">
        <v>173</v>
      </c>
      <c r="B172" s="250">
        <f>B168+B170</f>
        <v>29000</v>
      </c>
      <c r="C172" s="51" t="s">
        <v>94</v>
      </c>
      <c r="D172" s="54" t="s">
        <v>94</v>
      </c>
      <c r="E172" s="54" t="s">
        <v>94</v>
      </c>
      <c r="F172" s="55">
        <f>F168+F170</f>
        <v>16157</v>
      </c>
      <c r="G172" s="35"/>
      <c r="H172" s="25"/>
    </row>
    <row r="173" spans="1:8" ht="12.75" customHeight="1">
      <c r="A173" s="67" t="s">
        <v>74</v>
      </c>
      <c r="B173" s="251"/>
      <c r="C173" s="54">
        <v>5066</v>
      </c>
      <c r="D173" s="54" t="s">
        <v>94</v>
      </c>
      <c r="E173" s="54">
        <f>C173</f>
        <v>5066</v>
      </c>
      <c r="F173" s="56">
        <f>F169+F171</f>
        <v>3024</v>
      </c>
      <c r="G173" s="35"/>
      <c r="H173" s="25"/>
    </row>
    <row r="174" spans="1:8" ht="12.75" customHeight="1">
      <c r="A174" s="63" t="s">
        <v>166</v>
      </c>
      <c r="B174" s="256">
        <v>50000</v>
      </c>
      <c r="C174" s="51">
        <v>155</v>
      </c>
      <c r="D174" s="54">
        <v>14774</v>
      </c>
      <c r="E174" s="54">
        <v>25056</v>
      </c>
      <c r="F174" s="55">
        <f>SUM(D174:E174)</f>
        <v>39830</v>
      </c>
      <c r="G174" s="35"/>
      <c r="H174" s="25"/>
    </row>
    <row r="175" spans="1:8" ht="12.75" customHeight="1">
      <c r="A175" s="67" t="s">
        <v>152</v>
      </c>
      <c r="B175" s="250"/>
      <c r="C175" s="83" t="s">
        <v>87</v>
      </c>
      <c r="D175" s="83" t="s">
        <v>87</v>
      </c>
      <c r="E175" s="83" t="s">
        <v>87</v>
      </c>
      <c r="F175" s="84" t="s">
        <v>87</v>
      </c>
      <c r="G175" s="35"/>
      <c r="H175" s="25"/>
    </row>
    <row r="176" spans="1:8" ht="12.75" customHeight="1">
      <c r="A176" s="63" t="s">
        <v>175</v>
      </c>
      <c r="B176" s="256">
        <v>21658</v>
      </c>
      <c r="C176" s="51">
        <v>179</v>
      </c>
      <c r="D176" s="54">
        <v>1910</v>
      </c>
      <c r="E176" s="54">
        <v>14782</v>
      </c>
      <c r="F176" s="55">
        <f>SUM(D176:E176)</f>
        <v>16692</v>
      </c>
      <c r="G176" s="35"/>
      <c r="H176" s="25"/>
    </row>
    <row r="177" spans="1:8" ht="12.75" customHeight="1">
      <c r="A177" s="67" t="s">
        <v>152</v>
      </c>
      <c r="B177" s="256"/>
      <c r="C177" s="51" t="s">
        <v>87</v>
      </c>
      <c r="D177" s="51" t="s">
        <v>87</v>
      </c>
      <c r="E177" s="51" t="s">
        <v>87</v>
      </c>
      <c r="F177" s="52" t="s">
        <v>87</v>
      </c>
      <c r="G177" s="35"/>
      <c r="H177" s="25"/>
    </row>
    <row r="178" spans="1:8" ht="12.75" customHeight="1">
      <c r="A178" s="63" t="s">
        <v>133</v>
      </c>
      <c r="B178" s="256">
        <v>22918</v>
      </c>
      <c r="C178" s="51">
        <v>219</v>
      </c>
      <c r="D178" s="54">
        <v>1404</v>
      </c>
      <c r="E178" s="54">
        <v>16498</v>
      </c>
      <c r="F178" s="55">
        <f>SUM(D178:E178)</f>
        <v>17902</v>
      </c>
      <c r="G178" s="35"/>
      <c r="H178" s="25"/>
    </row>
    <row r="179" spans="1:8" ht="12.75" customHeight="1">
      <c r="A179" s="67" t="s">
        <v>152</v>
      </c>
      <c r="B179" s="256"/>
      <c r="C179" s="51" t="s">
        <v>87</v>
      </c>
      <c r="D179" s="51" t="s">
        <v>87</v>
      </c>
      <c r="E179" s="51" t="s">
        <v>87</v>
      </c>
      <c r="F179" s="52" t="s">
        <v>87</v>
      </c>
      <c r="G179" s="35"/>
      <c r="H179" s="25"/>
    </row>
    <row r="180" spans="1:8" ht="12.75" customHeight="1">
      <c r="A180" s="63" t="s">
        <v>134</v>
      </c>
      <c r="B180" s="256">
        <v>17175</v>
      </c>
      <c r="C180" s="51">
        <v>34.5</v>
      </c>
      <c r="D180" s="54">
        <v>0</v>
      </c>
      <c r="E180" s="54">
        <v>10724</v>
      </c>
      <c r="F180" s="55">
        <f>SUM(D180:E180)</f>
        <v>10724</v>
      </c>
      <c r="G180" s="35"/>
      <c r="H180" s="25"/>
    </row>
    <row r="181" spans="1:8" ht="12.75" customHeight="1">
      <c r="A181" s="67" t="s">
        <v>152</v>
      </c>
      <c r="B181" s="256"/>
      <c r="C181" s="51" t="s">
        <v>87</v>
      </c>
      <c r="D181" s="51" t="s">
        <v>87</v>
      </c>
      <c r="E181" s="51" t="s">
        <v>87</v>
      </c>
      <c r="F181" s="52" t="s">
        <v>87</v>
      </c>
      <c r="G181" s="35"/>
      <c r="H181" s="25"/>
    </row>
    <row r="182" spans="1:8" ht="12.75" customHeight="1">
      <c r="A182" s="63" t="s">
        <v>135</v>
      </c>
      <c r="B182" s="256">
        <f>B176+B178+B180</f>
        <v>61751</v>
      </c>
      <c r="C182" s="51" t="s">
        <v>94</v>
      </c>
      <c r="D182" s="54" t="s">
        <v>94</v>
      </c>
      <c r="E182" s="54" t="s">
        <v>94</v>
      </c>
      <c r="F182" s="55">
        <f>F176+F178+F180</f>
        <v>45318</v>
      </c>
      <c r="G182" s="35"/>
      <c r="H182" s="25"/>
    </row>
    <row r="183" spans="1:8" ht="12.75" customHeight="1">
      <c r="A183" s="67" t="s">
        <v>152</v>
      </c>
      <c r="B183" s="250"/>
      <c r="C183" s="83" t="s">
        <v>87</v>
      </c>
      <c r="D183" s="83" t="s">
        <v>87</v>
      </c>
      <c r="E183" s="83" t="s">
        <v>87</v>
      </c>
      <c r="F183" s="84" t="s">
        <v>87</v>
      </c>
      <c r="G183" s="35"/>
      <c r="H183" s="25"/>
    </row>
    <row r="184" spans="1:8" ht="12.75" customHeight="1">
      <c r="A184" s="114" t="s">
        <v>246</v>
      </c>
      <c r="B184" s="250">
        <v>25840</v>
      </c>
      <c r="C184" s="51">
        <v>45</v>
      </c>
      <c r="D184" s="54">
        <v>1330</v>
      </c>
      <c r="E184" s="54">
        <v>19828</v>
      </c>
      <c r="F184" s="55">
        <f>SUM(D184:E184)</f>
        <v>21158</v>
      </c>
      <c r="G184" s="35"/>
      <c r="H184" s="25"/>
    </row>
    <row r="185" spans="1:8" ht="12.75" customHeight="1">
      <c r="A185" s="115" t="s">
        <v>103</v>
      </c>
      <c r="B185" s="252"/>
      <c r="C185" s="83" t="s">
        <v>87</v>
      </c>
      <c r="D185" s="83" t="s">
        <v>87</v>
      </c>
      <c r="E185" s="83" t="s">
        <v>87</v>
      </c>
      <c r="F185" s="85" t="s">
        <v>94</v>
      </c>
      <c r="G185" s="35"/>
      <c r="H185" s="25"/>
    </row>
    <row r="186" spans="1:8" ht="12.75" customHeight="1">
      <c r="A186" s="114" t="s">
        <v>245</v>
      </c>
      <c r="B186" s="250">
        <v>5290</v>
      </c>
      <c r="C186" s="51">
        <v>45</v>
      </c>
      <c r="D186" s="54">
        <v>616</v>
      </c>
      <c r="E186" s="54">
        <v>3293</v>
      </c>
      <c r="F186" s="55">
        <f>SUM(D186:E186)</f>
        <v>3909</v>
      </c>
      <c r="G186" s="35"/>
      <c r="H186" s="25"/>
    </row>
    <row r="187" spans="1:8" ht="12.75" customHeight="1">
      <c r="A187" s="115" t="s">
        <v>103</v>
      </c>
      <c r="B187" s="252"/>
      <c r="C187" s="83" t="s">
        <v>87</v>
      </c>
      <c r="D187" s="83" t="s">
        <v>87</v>
      </c>
      <c r="E187" s="83" t="s">
        <v>87</v>
      </c>
      <c r="F187" s="85" t="s">
        <v>94</v>
      </c>
      <c r="G187" s="35"/>
      <c r="H187" s="25"/>
    </row>
    <row r="188" spans="1:8" ht="12.75" customHeight="1">
      <c r="A188" s="63" t="s">
        <v>109</v>
      </c>
      <c r="B188" s="250">
        <v>47500</v>
      </c>
      <c r="C188" s="51">
        <v>35</v>
      </c>
      <c r="D188" s="54">
        <v>12660</v>
      </c>
      <c r="E188" s="54">
        <v>25384</v>
      </c>
      <c r="F188" s="55">
        <f>SUM(D188:E188)</f>
        <v>38044</v>
      </c>
      <c r="G188" s="35"/>
      <c r="H188" s="25"/>
    </row>
    <row r="189" spans="1:8" ht="12.75" customHeight="1">
      <c r="A189" s="67" t="s">
        <v>83</v>
      </c>
      <c r="B189" s="252"/>
      <c r="C189" s="83" t="s">
        <v>87</v>
      </c>
      <c r="D189" s="83" t="s">
        <v>87</v>
      </c>
      <c r="E189" s="83" t="s">
        <v>87</v>
      </c>
      <c r="F189" s="85">
        <v>3511</v>
      </c>
      <c r="G189" s="35"/>
      <c r="H189" s="25"/>
    </row>
    <row r="190" spans="1:8" ht="12.75" customHeight="1">
      <c r="A190" s="114" t="s">
        <v>179</v>
      </c>
      <c r="B190" s="250">
        <v>50300</v>
      </c>
      <c r="C190" s="51">
        <v>105</v>
      </c>
      <c r="D190" s="54">
        <v>10139</v>
      </c>
      <c r="E190" s="54">
        <v>21883</v>
      </c>
      <c r="F190" s="55">
        <f>SUM(D190:E190)</f>
        <v>32022</v>
      </c>
      <c r="G190" s="35"/>
      <c r="H190" s="25"/>
    </row>
    <row r="191" spans="1:8" ht="12.75" customHeight="1">
      <c r="A191" s="113" t="s">
        <v>74</v>
      </c>
      <c r="B191" s="252"/>
      <c r="C191" s="108">
        <v>4671</v>
      </c>
      <c r="D191" s="83" t="s">
        <v>87</v>
      </c>
      <c r="E191" s="108">
        <f>C191</f>
        <v>4671</v>
      </c>
      <c r="F191" s="85">
        <v>5606</v>
      </c>
      <c r="G191" s="35"/>
      <c r="H191" s="25"/>
    </row>
    <row r="192" spans="1:8" ht="12.75" customHeight="1">
      <c r="A192" s="63" t="s">
        <v>82</v>
      </c>
      <c r="B192" s="250">
        <v>70960</v>
      </c>
      <c r="C192" s="51">
        <v>55</v>
      </c>
      <c r="D192" s="54">
        <v>10680</v>
      </c>
      <c r="E192" s="54">
        <v>49374</v>
      </c>
      <c r="F192" s="55">
        <f>SUM(D192:E192)</f>
        <v>60054</v>
      </c>
      <c r="G192" s="35"/>
      <c r="H192" s="25"/>
    </row>
    <row r="193" spans="1:8" ht="12.75" customHeight="1">
      <c r="A193" s="67" t="s">
        <v>152</v>
      </c>
      <c r="B193" s="252"/>
      <c r="C193" s="83" t="s">
        <v>87</v>
      </c>
      <c r="D193" s="83" t="s">
        <v>87</v>
      </c>
      <c r="E193" s="83" t="s">
        <v>87</v>
      </c>
      <c r="F193" s="85" t="s">
        <v>94</v>
      </c>
      <c r="G193" s="35"/>
      <c r="H193" s="25"/>
    </row>
    <row r="194" spans="1:8" ht="12.75" customHeight="1">
      <c r="A194" s="273" t="s">
        <v>34</v>
      </c>
      <c r="B194" s="274"/>
      <c r="C194" s="274"/>
      <c r="D194" s="274"/>
      <c r="E194" s="274"/>
      <c r="F194" s="275"/>
      <c r="G194" s="31"/>
      <c r="H194" s="25"/>
    </row>
    <row r="195" spans="1:8" ht="12.75" customHeight="1">
      <c r="A195" s="116" t="s">
        <v>169</v>
      </c>
      <c r="B195" s="250">
        <v>28650</v>
      </c>
      <c r="C195" s="51">
        <v>79</v>
      </c>
      <c r="D195" s="54">
        <v>4081</v>
      </c>
      <c r="E195" s="54">
        <v>10373</v>
      </c>
      <c r="F195" s="55">
        <f>SUM(D195:E195)</f>
        <v>14454</v>
      </c>
      <c r="G195" s="31"/>
      <c r="H195" s="25"/>
    </row>
    <row r="196" spans="1:8" ht="12.75" customHeight="1">
      <c r="A196" s="67" t="s">
        <v>170</v>
      </c>
      <c r="B196" s="252"/>
      <c r="C196" s="83" t="s">
        <v>87</v>
      </c>
      <c r="D196" s="83" t="s">
        <v>87</v>
      </c>
      <c r="E196" s="83" t="s">
        <v>87</v>
      </c>
      <c r="F196" s="85" t="s">
        <v>94</v>
      </c>
      <c r="G196" s="31"/>
      <c r="H196" s="25"/>
    </row>
    <row r="197" spans="1:8" ht="12.75" customHeight="1">
      <c r="A197" s="116" t="s">
        <v>162</v>
      </c>
      <c r="B197" s="250">
        <v>23850</v>
      </c>
      <c r="C197" s="51">
        <v>18</v>
      </c>
      <c r="D197" s="54">
        <v>285</v>
      </c>
      <c r="E197" s="54">
        <v>40</v>
      </c>
      <c r="F197" s="55">
        <f>SUM(D197:E197)</f>
        <v>325</v>
      </c>
      <c r="G197" s="31"/>
      <c r="H197" s="25"/>
    </row>
    <row r="198" spans="1:8" ht="12.75" customHeight="1">
      <c r="A198" s="67" t="s">
        <v>163</v>
      </c>
      <c r="B198" s="252"/>
      <c r="C198" s="108">
        <v>22729</v>
      </c>
      <c r="D198" s="83" t="s">
        <v>87</v>
      </c>
      <c r="E198" s="108">
        <f>C198</f>
        <v>22729</v>
      </c>
      <c r="F198" s="85">
        <v>178</v>
      </c>
      <c r="G198" s="31"/>
      <c r="H198" s="25"/>
    </row>
    <row r="199" spans="1:8" ht="12.75" customHeight="1">
      <c r="A199" s="116" t="s">
        <v>184</v>
      </c>
      <c r="B199" s="250">
        <v>19000</v>
      </c>
      <c r="C199" s="51">
        <v>70</v>
      </c>
      <c r="D199" s="54">
        <v>2343</v>
      </c>
      <c r="E199" s="54">
        <v>13104</v>
      </c>
      <c r="F199" s="55">
        <f>SUM(D199:E199)</f>
        <v>15447</v>
      </c>
      <c r="G199" s="35"/>
      <c r="H199" s="25"/>
    </row>
    <row r="200" spans="1:8" ht="12.75" customHeight="1">
      <c r="A200" s="67" t="s">
        <v>103</v>
      </c>
      <c r="B200" s="252"/>
      <c r="C200" s="83" t="s">
        <v>87</v>
      </c>
      <c r="D200" s="83" t="s">
        <v>87</v>
      </c>
      <c r="E200" s="83" t="s">
        <v>87</v>
      </c>
      <c r="F200" s="85" t="s">
        <v>94</v>
      </c>
      <c r="G200" s="35"/>
      <c r="H200" s="25"/>
    </row>
    <row r="201" spans="1:8" ht="12.75" customHeight="1">
      <c r="A201" s="116" t="s">
        <v>185</v>
      </c>
      <c r="B201" s="250">
        <v>13350</v>
      </c>
      <c r="C201" s="51">
        <v>199</v>
      </c>
      <c r="D201" s="54">
        <v>469</v>
      </c>
      <c r="E201" s="54">
        <v>10759</v>
      </c>
      <c r="F201" s="55">
        <f>SUM(D201:E201)</f>
        <v>11228</v>
      </c>
      <c r="G201" s="35"/>
      <c r="H201" s="25"/>
    </row>
    <row r="202" spans="1:8" ht="12.75" customHeight="1">
      <c r="A202" s="67" t="s">
        <v>103</v>
      </c>
      <c r="B202" s="252"/>
      <c r="C202" s="83" t="s">
        <v>87</v>
      </c>
      <c r="D202" s="83" t="s">
        <v>87</v>
      </c>
      <c r="E202" s="83" t="s">
        <v>87</v>
      </c>
      <c r="F202" s="85" t="s">
        <v>94</v>
      </c>
      <c r="G202" s="35"/>
      <c r="H202" s="25"/>
    </row>
    <row r="203" spans="1:8" ht="15" customHeight="1">
      <c r="A203" s="116" t="s">
        <v>136</v>
      </c>
      <c r="B203" s="301">
        <v>42750</v>
      </c>
      <c r="C203" s="196">
        <v>300</v>
      </c>
      <c r="D203" s="197">
        <v>42076</v>
      </c>
      <c r="E203" s="197">
        <v>0</v>
      </c>
      <c r="F203" s="198">
        <f>SUM(D203:E203)</f>
        <v>42076</v>
      </c>
      <c r="G203" s="27"/>
      <c r="H203" s="25"/>
    </row>
    <row r="204" spans="1:8" ht="13.5" thickBot="1">
      <c r="A204" s="68" t="s">
        <v>137</v>
      </c>
      <c r="B204" s="302"/>
      <c r="C204" s="199" t="s">
        <v>87</v>
      </c>
      <c r="D204" s="199" t="s">
        <v>87</v>
      </c>
      <c r="E204" s="199" t="s">
        <v>87</v>
      </c>
      <c r="F204" s="200" t="s">
        <v>94</v>
      </c>
      <c r="G204" s="25"/>
      <c r="H204" s="25"/>
    </row>
    <row r="205" spans="1:15" ht="12.75" customHeight="1">
      <c r="A205" s="289"/>
      <c r="B205" s="289"/>
      <c r="C205" s="288"/>
      <c r="D205" s="288"/>
      <c r="E205" s="288"/>
      <c r="F205" s="288"/>
      <c r="G205" s="88"/>
      <c r="H205" s="87"/>
      <c r="I205" s="87"/>
      <c r="J205" s="87"/>
      <c r="K205" s="87"/>
      <c r="L205" s="87"/>
      <c r="M205" s="87"/>
      <c r="N205" s="87"/>
      <c r="O205" s="87"/>
    </row>
    <row r="206" spans="1:15" ht="13.5" thickBot="1">
      <c r="A206" s="289"/>
      <c r="B206" s="289"/>
      <c r="C206" s="288"/>
      <c r="D206" s="288"/>
      <c r="E206" s="288"/>
      <c r="F206" s="288"/>
      <c r="G206" s="87"/>
      <c r="H206" s="87"/>
      <c r="I206" s="87"/>
      <c r="J206" s="87"/>
      <c r="K206" s="87"/>
      <c r="L206" s="87"/>
      <c r="M206" s="87"/>
      <c r="N206" s="87"/>
      <c r="O206" s="87"/>
    </row>
    <row r="207" spans="1:15" ht="12.75">
      <c r="A207" s="283" t="s">
        <v>96</v>
      </c>
      <c r="B207" s="284"/>
      <c r="C207" s="284"/>
      <c r="D207" s="284"/>
      <c r="E207" s="284"/>
      <c r="F207" s="285"/>
      <c r="G207" s="91"/>
      <c r="H207" s="29"/>
      <c r="I207" s="89"/>
      <c r="J207" s="90"/>
      <c r="K207" s="90"/>
      <c r="L207" s="90"/>
      <c r="M207" s="90"/>
      <c r="N207" s="90"/>
      <c r="O207" s="90"/>
    </row>
    <row r="208" spans="1:15" ht="12.75">
      <c r="A208" s="286" t="s">
        <v>42</v>
      </c>
      <c r="B208" s="287"/>
      <c r="C208" s="290" t="s">
        <v>1</v>
      </c>
      <c r="D208" s="291"/>
      <c r="E208" s="305" t="s">
        <v>89</v>
      </c>
      <c r="F208" s="306"/>
      <c r="G208" s="92"/>
      <c r="H208" s="92"/>
      <c r="I208" s="89"/>
      <c r="J208" s="90"/>
      <c r="K208" s="90"/>
      <c r="L208" s="90"/>
      <c r="M208" s="90"/>
      <c r="N208" s="90"/>
      <c r="O208" s="90"/>
    </row>
    <row r="209" spans="1:8" ht="12.75">
      <c r="A209" s="286" t="s">
        <v>8</v>
      </c>
      <c r="B209" s="287"/>
      <c r="C209" s="292"/>
      <c r="D209" s="293"/>
      <c r="E209" s="307"/>
      <c r="F209" s="308"/>
      <c r="G209" s="93"/>
      <c r="H209" s="92"/>
    </row>
    <row r="210" spans="1:8" ht="24" customHeight="1">
      <c r="A210" s="98" t="s">
        <v>101</v>
      </c>
      <c r="B210" s="95"/>
      <c r="C210" s="294">
        <v>111100</v>
      </c>
      <c r="D210" s="295"/>
      <c r="E210" s="298">
        <v>110731</v>
      </c>
      <c r="F210" s="299"/>
      <c r="G210" s="96"/>
      <c r="H210" s="94"/>
    </row>
    <row r="211" spans="1:8" ht="13.5" thickBot="1">
      <c r="A211" s="303" t="s">
        <v>152</v>
      </c>
      <c r="B211" s="304"/>
      <c r="C211" s="296"/>
      <c r="D211" s="297"/>
      <c r="E211" s="296"/>
      <c r="F211" s="300"/>
      <c r="G211" s="97"/>
      <c r="H211" s="94"/>
    </row>
    <row r="212" spans="1:8" ht="12.75">
      <c r="A212" s="26"/>
      <c r="B212" s="25"/>
      <c r="C212" s="25"/>
      <c r="D212" s="25"/>
      <c r="E212" s="25"/>
      <c r="F212" s="25"/>
      <c r="G212" s="25"/>
      <c r="H212" s="25"/>
    </row>
    <row r="213" spans="1:8" ht="12.75" customHeight="1">
      <c r="A213" s="282" t="s">
        <v>176</v>
      </c>
      <c r="B213" s="282"/>
      <c r="C213" s="282"/>
      <c r="D213" s="282"/>
      <c r="E213" s="282"/>
      <c r="F213" s="282"/>
      <c r="G213" s="25"/>
      <c r="H213" s="25"/>
    </row>
    <row r="214" spans="1:8" ht="12.75">
      <c r="A214" s="282"/>
      <c r="B214" s="282"/>
      <c r="C214" s="282"/>
      <c r="D214" s="282"/>
      <c r="E214" s="282"/>
      <c r="F214" s="282"/>
      <c r="G214" s="25"/>
      <c r="H214" s="25"/>
    </row>
    <row r="215" spans="1:8" ht="12.75">
      <c r="A215" s="26"/>
      <c r="B215" s="25"/>
      <c r="C215" s="25"/>
      <c r="D215" s="25"/>
      <c r="E215" s="25"/>
      <c r="F215" s="25"/>
      <c r="G215" s="25"/>
      <c r="H215" s="25"/>
    </row>
    <row r="216" spans="1:8" ht="12.75">
      <c r="A216" s="26"/>
      <c r="B216" s="25"/>
      <c r="C216" s="25"/>
      <c r="D216" s="25"/>
      <c r="E216" s="25"/>
      <c r="F216" s="25"/>
      <c r="G216" s="25"/>
      <c r="H216" s="25"/>
    </row>
    <row r="217" spans="1:8" ht="12.75">
      <c r="A217" s="26"/>
      <c r="B217" s="25"/>
      <c r="C217" s="25"/>
      <c r="D217" s="25"/>
      <c r="E217" s="25"/>
      <c r="F217" s="25"/>
      <c r="G217" s="25"/>
      <c r="H217" s="25"/>
    </row>
    <row r="218" spans="1:8" ht="12.75">
      <c r="A218" s="26"/>
      <c r="B218" s="25"/>
      <c r="C218" s="25"/>
      <c r="D218" s="25"/>
      <c r="E218" s="25"/>
      <c r="F218" s="25"/>
      <c r="G218" s="25"/>
      <c r="H218" s="25"/>
    </row>
    <row r="219" spans="1:8" ht="12.75">
      <c r="A219" s="26"/>
      <c r="B219" s="25"/>
      <c r="C219" s="25"/>
      <c r="D219" s="25"/>
      <c r="E219" s="25"/>
      <c r="F219" s="25"/>
      <c r="G219" s="25"/>
      <c r="H219" s="25"/>
    </row>
    <row r="220" spans="1:8" ht="12.75">
      <c r="A220" s="26"/>
      <c r="B220" s="25"/>
      <c r="C220" s="25"/>
      <c r="D220" s="25"/>
      <c r="E220" s="25"/>
      <c r="F220" s="25"/>
      <c r="G220" s="25"/>
      <c r="H220" s="25"/>
    </row>
    <row r="221" spans="1:8" ht="12.75">
      <c r="A221" s="26"/>
      <c r="B221" s="25"/>
      <c r="C221" s="25"/>
      <c r="D221" s="25"/>
      <c r="E221" s="25"/>
      <c r="F221" s="25"/>
      <c r="G221" s="25"/>
      <c r="H221" s="25"/>
    </row>
    <row r="222" spans="1:8" ht="12.75">
      <c r="A222" s="26"/>
      <c r="B222" s="25"/>
      <c r="C222" s="25"/>
      <c r="D222" s="25"/>
      <c r="E222" s="25"/>
      <c r="F222" s="25"/>
      <c r="G222" s="25"/>
      <c r="H222" s="25"/>
    </row>
    <row r="223" spans="1:8" ht="12.75">
      <c r="A223" s="26"/>
      <c r="B223" s="25"/>
      <c r="C223" s="25"/>
      <c r="D223" s="25"/>
      <c r="E223" s="25"/>
      <c r="F223" s="25"/>
      <c r="G223" s="25"/>
      <c r="H223" s="25"/>
    </row>
    <row r="224" spans="1:8" ht="12.75">
      <c r="A224" s="26"/>
      <c r="B224" s="25"/>
      <c r="C224" s="25"/>
      <c r="D224" s="25"/>
      <c r="E224" s="25"/>
      <c r="F224" s="25"/>
      <c r="G224" s="25"/>
      <c r="H224" s="25"/>
    </row>
    <row r="225" spans="1:8" ht="12.75">
      <c r="A225" s="26"/>
      <c r="B225" s="25"/>
      <c r="C225" s="25"/>
      <c r="D225" s="25"/>
      <c r="E225" s="25"/>
      <c r="F225" s="25"/>
      <c r="G225" s="25"/>
      <c r="H225" s="25"/>
    </row>
    <row r="226" spans="1:8" ht="12.75">
      <c r="A226" s="26"/>
      <c r="B226" s="25"/>
      <c r="C226" s="25"/>
      <c r="D226" s="25"/>
      <c r="E226" s="25"/>
      <c r="F226" s="25"/>
      <c r="G226" s="25"/>
      <c r="H226" s="25"/>
    </row>
    <row r="227" spans="1:8" ht="12.75">
      <c r="A227" s="26"/>
      <c r="B227" s="25"/>
      <c r="C227" s="25"/>
      <c r="D227" s="25"/>
      <c r="E227" s="25"/>
      <c r="F227" s="25"/>
      <c r="G227" s="25"/>
      <c r="H227" s="25"/>
    </row>
    <row r="228" spans="1:8" ht="12.75">
      <c r="A228" s="26"/>
      <c r="B228" s="25"/>
      <c r="C228" s="25"/>
      <c r="D228" s="25"/>
      <c r="E228" s="25"/>
      <c r="F228" s="25"/>
      <c r="G228" s="25"/>
      <c r="H228" s="25"/>
    </row>
    <row r="229" spans="1:8" ht="12.75">
      <c r="A229" s="26"/>
      <c r="B229" s="25"/>
      <c r="C229" s="25"/>
      <c r="D229" s="25"/>
      <c r="E229" s="25"/>
      <c r="F229" s="25"/>
      <c r="G229" s="25"/>
      <c r="H229" s="25"/>
    </row>
    <row r="230" spans="1:8" ht="12.75">
      <c r="A230" s="26"/>
      <c r="B230" s="25"/>
      <c r="C230" s="25"/>
      <c r="D230" s="25"/>
      <c r="E230" s="25"/>
      <c r="F230" s="25"/>
      <c r="G230" s="25"/>
      <c r="H230" s="25"/>
    </row>
    <row r="231" spans="1:8" ht="12.75">
      <c r="A231" s="26"/>
      <c r="B231" s="25"/>
      <c r="C231" s="25"/>
      <c r="D231" s="25"/>
      <c r="E231" s="25"/>
      <c r="F231" s="25"/>
      <c r="G231" s="25"/>
      <c r="H231" s="25"/>
    </row>
    <row r="232" spans="1:8" ht="12.75">
      <c r="A232" s="26"/>
      <c r="B232" s="25"/>
      <c r="C232" s="25"/>
      <c r="D232" s="25"/>
      <c r="E232" s="25"/>
      <c r="F232" s="25"/>
      <c r="G232" s="25"/>
      <c r="H232" s="25"/>
    </row>
    <row r="233" spans="1:8" ht="12.75">
      <c r="A233" s="26"/>
      <c r="B233" s="25"/>
      <c r="C233" s="25"/>
      <c r="D233" s="25"/>
      <c r="E233" s="25"/>
      <c r="F233" s="25"/>
      <c r="G233" s="25"/>
      <c r="H233" s="25"/>
    </row>
    <row r="234" spans="1:8" ht="12.75">
      <c r="A234" s="26"/>
      <c r="B234" s="25"/>
      <c r="C234" s="25"/>
      <c r="D234" s="25"/>
      <c r="E234" s="25"/>
      <c r="F234" s="25"/>
      <c r="G234" s="25"/>
      <c r="H234" s="25"/>
    </row>
    <row r="235" spans="1:8" ht="12.75">
      <c r="A235" s="26"/>
      <c r="B235" s="25"/>
      <c r="C235" s="25"/>
      <c r="D235" s="25"/>
      <c r="E235" s="25"/>
      <c r="F235" s="25"/>
      <c r="G235" s="25"/>
      <c r="H235" s="25"/>
    </row>
    <row r="236" spans="1:8" ht="12.75">
      <c r="A236" s="26"/>
      <c r="B236" s="25"/>
      <c r="C236" s="25"/>
      <c r="D236" s="25"/>
      <c r="E236" s="25"/>
      <c r="F236" s="25"/>
      <c r="G236" s="25"/>
      <c r="H236" s="25"/>
    </row>
    <row r="237" spans="1:8" ht="12.75">
      <c r="A237" s="26"/>
      <c r="B237" s="25"/>
      <c r="C237" s="25"/>
      <c r="D237" s="25"/>
      <c r="E237" s="25"/>
      <c r="F237" s="25"/>
      <c r="G237" s="25"/>
      <c r="H237" s="25"/>
    </row>
    <row r="238" spans="1:8" ht="12.75">
      <c r="A238" s="26"/>
      <c r="B238" s="25"/>
      <c r="C238" s="25"/>
      <c r="D238" s="25"/>
      <c r="E238" s="25"/>
      <c r="F238" s="25"/>
      <c r="G238" s="25"/>
      <c r="H238" s="25"/>
    </row>
    <row r="239" spans="1:8" ht="12.75">
      <c r="A239" s="26"/>
      <c r="B239" s="25"/>
      <c r="C239" s="25"/>
      <c r="D239" s="25"/>
      <c r="E239" s="25"/>
      <c r="F239" s="25"/>
      <c r="G239" s="25"/>
      <c r="H239" s="25"/>
    </row>
    <row r="240" spans="1:8" ht="12.75">
      <c r="A240" s="26"/>
      <c r="B240" s="25"/>
      <c r="C240" s="25"/>
      <c r="D240" s="25"/>
      <c r="E240" s="25"/>
      <c r="F240" s="25"/>
      <c r="G240" s="25"/>
      <c r="H240" s="25"/>
    </row>
    <row r="241" spans="1:8" ht="12.75">
      <c r="A241" s="26"/>
      <c r="B241" s="25"/>
      <c r="C241" s="25"/>
      <c r="D241" s="25"/>
      <c r="E241" s="25"/>
      <c r="F241" s="25"/>
      <c r="G241" s="25"/>
      <c r="H241" s="25"/>
    </row>
    <row r="242" spans="1:8" ht="12.75">
      <c r="A242" s="26"/>
      <c r="B242" s="25"/>
      <c r="C242" s="25"/>
      <c r="D242" s="25"/>
      <c r="E242" s="25"/>
      <c r="F242" s="25"/>
      <c r="G242" s="25"/>
      <c r="H242" s="25"/>
    </row>
    <row r="243" spans="1:8" ht="12.75">
      <c r="A243" s="26"/>
      <c r="B243" s="25"/>
      <c r="C243" s="25"/>
      <c r="D243" s="25"/>
      <c r="E243" s="25"/>
      <c r="F243" s="25"/>
      <c r="G243" s="25"/>
      <c r="H243" s="25"/>
    </row>
    <row r="244" spans="1:8" ht="12.75">
      <c r="A244" s="26"/>
      <c r="B244" s="25"/>
      <c r="C244" s="25"/>
      <c r="D244" s="25"/>
      <c r="E244" s="25"/>
      <c r="F244" s="25"/>
      <c r="G244" s="25"/>
      <c r="H244" s="25"/>
    </row>
    <row r="245" spans="1:8" ht="12.75">
      <c r="A245" s="26"/>
      <c r="B245" s="25"/>
      <c r="C245" s="25"/>
      <c r="D245" s="25"/>
      <c r="E245" s="25"/>
      <c r="F245" s="25"/>
      <c r="G245" s="25"/>
      <c r="H245" s="25"/>
    </row>
    <row r="246" spans="1:8" ht="12.75">
      <c r="A246" s="26"/>
      <c r="B246" s="25"/>
      <c r="C246" s="25"/>
      <c r="D246" s="25"/>
      <c r="E246" s="25"/>
      <c r="F246" s="25"/>
      <c r="G246" s="25"/>
      <c r="H246" s="25"/>
    </row>
    <row r="247" spans="1:8" ht="12.75">
      <c r="A247" s="26"/>
      <c r="B247" s="25"/>
      <c r="C247" s="25"/>
      <c r="D247" s="25"/>
      <c r="E247" s="25"/>
      <c r="F247" s="25"/>
      <c r="G247" s="25"/>
      <c r="H247" s="25"/>
    </row>
    <row r="248" spans="1:8" ht="12.75">
      <c r="A248" s="26"/>
      <c r="B248" s="25"/>
      <c r="C248" s="25"/>
      <c r="D248" s="25"/>
      <c r="E248" s="25"/>
      <c r="F248" s="25"/>
      <c r="G248" s="25"/>
      <c r="H248" s="25"/>
    </row>
    <row r="249" spans="1:8" ht="12.75">
      <c r="A249" s="26"/>
      <c r="B249" s="25"/>
      <c r="C249" s="25"/>
      <c r="D249" s="25"/>
      <c r="E249" s="25"/>
      <c r="F249" s="25"/>
      <c r="G249" s="25"/>
      <c r="H249" s="25"/>
    </row>
    <row r="250" spans="1:8" ht="12.75">
      <c r="A250" s="26"/>
      <c r="B250" s="25"/>
      <c r="C250" s="25"/>
      <c r="D250" s="25"/>
      <c r="E250" s="25"/>
      <c r="F250" s="25"/>
      <c r="G250" s="25"/>
      <c r="H250" s="25"/>
    </row>
    <row r="251" spans="1:8" ht="12.75">
      <c r="A251" s="26"/>
      <c r="B251" s="25"/>
      <c r="C251" s="25"/>
      <c r="D251" s="25"/>
      <c r="E251" s="25"/>
      <c r="F251" s="25"/>
      <c r="G251" s="25"/>
      <c r="H251" s="25"/>
    </row>
    <row r="252" spans="1:8" ht="12.75">
      <c r="A252" s="26"/>
      <c r="B252" s="25"/>
      <c r="C252" s="25"/>
      <c r="D252" s="25"/>
      <c r="E252" s="25"/>
      <c r="F252" s="25"/>
      <c r="G252" s="25"/>
      <c r="H252" s="25"/>
    </row>
    <row r="253" spans="1:8" ht="12.75">
      <c r="A253" s="26"/>
      <c r="B253" s="25"/>
      <c r="C253" s="25"/>
      <c r="D253" s="25"/>
      <c r="E253" s="25"/>
      <c r="F253" s="25"/>
      <c r="G253" s="25"/>
      <c r="H253" s="25"/>
    </row>
    <row r="254" spans="1:8" ht="12.75">
      <c r="A254" s="26"/>
      <c r="B254" s="25"/>
      <c r="C254" s="25"/>
      <c r="D254" s="25"/>
      <c r="E254" s="25"/>
      <c r="F254" s="25"/>
      <c r="G254" s="25"/>
      <c r="H254" s="25"/>
    </row>
    <row r="255" spans="1:8" ht="12.75">
      <c r="A255" s="26"/>
      <c r="B255" s="25"/>
      <c r="C255" s="25"/>
      <c r="D255" s="25"/>
      <c r="E255" s="25"/>
      <c r="F255" s="25"/>
      <c r="G255" s="25"/>
      <c r="H255" s="25"/>
    </row>
    <row r="256" spans="1:8" ht="12.75">
      <c r="A256" s="26"/>
      <c r="B256" s="25"/>
      <c r="C256" s="25"/>
      <c r="D256" s="25"/>
      <c r="E256" s="25"/>
      <c r="F256" s="25"/>
      <c r="G256" s="25"/>
      <c r="H256" s="25"/>
    </row>
    <row r="257" spans="1:8" ht="12.75">
      <c r="A257" s="26"/>
      <c r="B257" s="25"/>
      <c r="C257" s="25"/>
      <c r="D257" s="25"/>
      <c r="E257" s="25"/>
      <c r="F257" s="25"/>
      <c r="G257" s="25"/>
      <c r="H257" s="25"/>
    </row>
    <row r="258" spans="1:8" ht="12.75">
      <c r="A258" s="26"/>
      <c r="B258" s="25"/>
      <c r="C258" s="25"/>
      <c r="D258" s="25"/>
      <c r="E258" s="25"/>
      <c r="F258" s="25"/>
      <c r="G258" s="25"/>
      <c r="H258" s="25"/>
    </row>
    <row r="259" spans="1:8" ht="12.75">
      <c r="A259" s="26"/>
      <c r="B259" s="25"/>
      <c r="C259" s="25"/>
      <c r="D259" s="25"/>
      <c r="E259" s="25"/>
      <c r="F259" s="25"/>
      <c r="G259" s="25"/>
      <c r="H259" s="25"/>
    </row>
    <row r="260" spans="1:8" ht="12.75">
      <c r="A260" s="26"/>
      <c r="B260" s="25"/>
      <c r="C260" s="25"/>
      <c r="D260" s="25"/>
      <c r="E260" s="25"/>
      <c r="F260" s="25"/>
      <c r="G260" s="25"/>
      <c r="H260" s="25"/>
    </row>
    <row r="261" spans="1:8" ht="12.75">
      <c r="A261" s="26"/>
      <c r="B261" s="25"/>
      <c r="C261" s="25"/>
      <c r="D261" s="25"/>
      <c r="E261" s="25"/>
      <c r="F261" s="25"/>
      <c r="G261" s="25"/>
      <c r="H261" s="25"/>
    </row>
    <row r="262" spans="1:8" ht="12.75">
      <c r="A262" s="26"/>
      <c r="B262" s="25"/>
      <c r="C262" s="25"/>
      <c r="D262" s="25"/>
      <c r="E262" s="25"/>
      <c r="F262" s="25"/>
      <c r="G262" s="25"/>
      <c r="H262" s="25"/>
    </row>
    <row r="263" spans="1:8" ht="12.75">
      <c r="A263" s="26"/>
      <c r="B263" s="25"/>
      <c r="C263" s="25"/>
      <c r="D263" s="25"/>
      <c r="E263" s="25"/>
      <c r="F263" s="25"/>
      <c r="G263" s="25"/>
      <c r="H263" s="25"/>
    </row>
    <row r="264" spans="1:8" ht="12.75">
      <c r="A264" s="26"/>
      <c r="B264" s="25"/>
      <c r="C264" s="25"/>
      <c r="D264" s="25"/>
      <c r="E264" s="25"/>
      <c r="F264" s="25"/>
      <c r="G264" s="25"/>
      <c r="H264" s="25"/>
    </row>
    <row r="265" spans="1:8" ht="12.75">
      <c r="A265" s="26"/>
      <c r="B265" s="25"/>
      <c r="C265" s="25"/>
      <c r="D265" s="25"/>
      <c r="E265" s="25"/>
      <c r="F265" s="25"/>
      <c r="G265" s="25"/>
      <c r="H265" s="25"/>
    </row>
    <row r="266" spans="1:8" ht="12.75">
      <c r="A266" s="26"/>
      <c r="B266" s="25"/>
      <c r="C266" s="25"/>
      <c r="D266" s="25"/>
      <c r="E266" s="25"/>
      <c r="F266" s="25"/>
      <c r="G266" s="25"/>
      <c r="H266" s="25"/>
    </row>
    <row r="267" spans="1:8" ht="12.75">
      <c r="A267" s="26"/>
      <c r="B267" s="25"/>
      <c r="C267" s="25"/>
      <c r="D267" s="25"/>
      <c r="E267" s="25"/>
      <c r="F267" s="25"/>
      <c r="G267" s="25"/>
      <c r="H267" s="25"/>
    </row>
    <row r="268" spans="1:8" ht="12.75">
      <c r="A268" s="26"/>
      <c r="B268" s="25"/>
      <c r="C268" s="25"/>
      <c r="D268" s="25"/>
      <c r="E268" s="25"/>
      <c r="F268" s="25"/>
      <c r="G268" s="25"/>
      <c r="H268" s="25"/>
    </row>
    <row r="269" spans="1:8" ht="12.75">
      <c r="A269" s="26"/>
      <c r="B269" s="25"/>
      <c r="C269" s="25"/>
      <c r="D269" s="25"/>
      <c r="E269" s="25"/>
      <c r="F269" s="25"/>
      <c r="G269" s="25"/>
      <c r="H269" s="25"/>
    </row>
    <row r="270" spans="1:8" ht="12.75">
      <c r="A270" s="26"/>
      <c r="B270" s="25"/>
      <c r="C270" s="25"/>
      <c r="D270" s="25"/>
      <c r="E270" s="25"/>
      <c r="F270" s="25"/>
      <c r="G270" s="25"/>
      <c r="H270" s="25"/>
    </row>
    <row r="271" spans="1:8" ht="12.75">
      <c r="A271" s="26"/>
      <c r="B271" s="25"/>
      <c r="C271" s="25"/>
      <c r="D271" s="25"/>
      <c r="E271" s="25"/>
      <c r="F271" s="25"/>
      <c r="G271" s="25"/>
      <c r="H271" s="25"/>
    </row>
    <row r="272" spans="1:8" ht="12.75">
      <c r="A272" s="26"/>
      <c r="B272" s="25"/>
      <c r="C272" s="25"/>
      <c r="D272" s="25"/>
      <c r="E272" s="25"/>
      <c r="F272" s="25"/>
      <c r="G272" s="25"/>
      <c r="H272" s="25"/>
    </row>
    <row r="273" spans="1:8" ht="12.75">
      <c r="A273" s="26"/>
      <c r="B273" s="25"/>
      <c r="C273" s="25"/>
      <c r="D273" s="25"/>
      <c r="E273" s="25"/>
      <c r="F273" s="25"/>
      <c r="G273" s="25"/>
      <c r="H273" s="25"/>
    </row>
    <row r="274" spans="1:8" ht="12.75">
      <c r="A274" s="26"/>
      <c r="B274" s="25"/>
      <c r="C274" s="25"/>
      <c r="D274" s="25"/>
      <c r="E274" s="25"/>
      <c r="F274" s="25"/>
      <c r="G274" s="25"/>
      <c r="H274" s="25"/>
    </row>
    <row r="275" spans="1:8" ht="12.75">
      <c r="A275" s="26"/>
      <c r="B275" s="25"/>
      <c r="C275" s="25"/>
      <c r="D275" s="25"/>
      <c r="E275" s="25"/>
      <c r="F275" s="25"/>
      <c r="G275" s="25"/>
      <c r="H275" s="25"/>
    </row>
    <row r="276" spans="1:8" ht="12.75">
      <c r="A276" s="26"/>
      <c r="B276" s="25"/>
      <c r="C276" s="25"/>
      <c r="D276" s="25"/>
      <c r="E276" s="25"/>
      <c r="F276" s="25"/>
      <c r="G276" s="25"/>
      <c r="H276" s="25"/>
    </row>
    <row r="277" spans="1:8" ht="12.75">
      <c r="A277" s="26"/>
      <c r="B277" s="25"/>
      <c r="C277" s="25"/>
      <c r="D277" s="25"/>
      <c r="E277" s="25"/>
      <c r="F277" s="25"/>
      <c r="G277" s="25"/>
      <c r="H277" s="25"/>
    </row>
    <row r="278" spans="1:8" ht="12.75">
      <c r="A278" s="26"/>
      <c r="B278" s="25"/>
      <c r="C278" s="25"/>
      <c r="D278" s="25"/>
      <c r="E278" s="25"/>
      <c r="F278" s="25"/>
      <c r="G278" s="25"/>
      <c r="H278" s="25"/>
    </row>
    <row r="279" spans="1:8" ht="12.75">
      <c r="A279" s="26"/>
      <c r="B279" s="25"/>
      <c r="C279" s="25"/>
      <c r="D279" s="25"/>
      <c r="E279" s="25"/>
      <c r="F279" s="25"/>
      <c r="G279" s="25"/>
      <c r="H279" s="25"/>
    </row>
    <row r="280" spans="1:8" ht="12.75">
      <c r="A280" s="26"/>
      <c r="B280" s="25"/>
      <c r="C280" s="25"/>
      <c r="D280" s="25"/>
      <c r="E280" s="25"/>
      <c r="F280" s="25"/>
      <c r="G280" s="25"/>
      <c r="H280" s="25"/>
    </row>
    <row r="281" spans="1:8" ht="12.75">
      <c r="A281" s="26"/>
      <c r="B281" s="25"/>
      <c r="C281" s="25"/>
      <c r="D281" s="25"/>
      <c r="E281" s="25"/>
      <c r="F281" s="25"/>
      <c r="G281" s="25"/>
      <c r="H281" s="25"/>
    </row>
    <row r="282" spans="1:8" ht="12.75">
      <c r="A282" s="26"/>
      <c r="B282" s="25"/>
      <c r="C282" s="25"/>
      <c r="D282" s="25"/>
      <c r="E282" s="25"/>
      <c r="F282" s="25"/>
      <c r="G282" s="25"/>
      <c r="H282" s="25"/>
    </row>
    <row r="283" spans="1:8" ht="12.75">
      <c r="A283" s="26"/>
      <c r="B283" s="25"/>
      <c r="C283" s="25"/>
      <c r="D283" s="25"/>
      <c r="E283" s="25"/>
      <c r="F283" s="25"/>
      <c r="G283" s="25"/>
      <c r="H283" s="25"/>
    </row>
    <row r="284" spans="1:8" ht="12.75">
      <c r="A284" s="26"/>
      <c r="B284" s="25"/>
      <c r="C284" s="25"/>
      <c r="D284" s="25"/>
      <c r="E284" s="25"/>
      <c r="F284" s="25"/>
      <c r="G284" s="25"/>
      <c r="H284" s="25"/>
    </row>
    <row r="285" spans="1:8" ht="12.75">
      <c r="A285" s="26"/>
      <c r="B285" s="25"/>
      <c r="C285" s="25"/>
      <c r="D285" s="25"/>
      <c r="E285" s="25"/>
      <c r="F285" s="25"/>
      <c r="G285" s="25"/>
      <c r="H285" s="25"/>
    </row>
    <row r="286" spans="1:8" ht="12.75">
      <c r="A286" s="26"/>
      <c r="B286" s="25"/>
      <c r="C286" s="25"/>
      <c r="D286" s="25"/>
      <c r="E286" s="25"/>
      <c r="F286" s="25"/>
      <c r="G286" s="25"/>
      <c r="H286" s="25"/>
    </row>
    <row r="287" spans="1:8" ht="12.75">
      <c r="A287" s="26"/>
      <c r="B287" s="25"/>
      <c r="C287" s="25"/>
      <c r="D287" s="25"/>
      <c r="E287" s="25"/>
      <c r="F287" s="25"/>
      <c r="G287" s="25"/>
      <c r="H287" s="25"/>
    </row>
    <row r="288" spans="1:8" ht="12.75">
      <c r="A288" s="26"/>
      <c r="B288" s="25"/>
      <c r="C288" s="25"/>
      <c r="D288" s="25"/>
      <c r="E288" s="25"/>
      <c r="F288" s="25"/>
      <c r="G288" s="25"/>
      <c r="H288" s="25"/>
    </row>
    <row r="289" spans="1:8" ht="12.75">
      <c r="A289" s="26"/>
      <c r="B289" s="25"/>
      <c r="C289" s="25"/>
      <c r="D289" s="25"/>
      <c r="E289" s="25"/>
      <c r="F289" s="25"/>
      <c r="G289" s="25"/>
      <c r="H289" s="25"/>
    </row>
    <row r="290" spans="1:8" ht="12.75">
      <c r="A290" s="26"/>
      <c r="B290" s="25"/>
      <c r="C290" s="25"/>
      <c r="D290" s="25"/>
      <c r="E290" s="25"/>
      <c r="F290" s="25"/>
      <c r="G290" s="25"/>
      <c r="H290" s="25"/>
    </row>
    <row r="291" spans="1:8" ht="12.75">
      <c r="A291" s="26"/>
      <c r="B291" s="25"/>
      <c r="C291" s="25"/>
      <c r="D291" s="25"/>
      <c r="E291" s="25"/>
      <c r="F291" s="25"/>
      <c r="G291" s="25"/>
      <c r="H291" s="25"/>
    </row>
    <row r="292" spans="1:8" ht="12.75">
      <c r="A292" s="26"/>
      <c r="B292" s="25"/>
      <c r="C292" s="25"/>
      <c r="D292" s="25"/>
      <c r="E292" s="25"/>
      <c r="F292" s="25"/>
      <c r="G292" s="25"/>
      <c r="H292" s="25"/>
    </row>
    <row r="293" spans="1:8" ht="12.75">
      <c r="A293" s="26"/>
      <c r="B293" s="25"/>
      <c r="C293" s="25"/>
      <c r="D293" s="25"/>
      <c r="E293" s="25"/>
      <c r="F293" s="25"/>
      <c r="G293" s="25"/>
      <c r="H293" s="25"/>
    </row>
    <row r="294" spans="1:8" ht="12.75">
      <c r="A294" s="26"/>
      <c r="B294" s="25"/>
      <c r="C294" s="25"/>
      <c r="D294" s="25"/>
      <c r="E294" s="25"/>
      <c r="F294" s="25"/>
      <c r="G294" s="25"/>
      <c r="H294" s="25"/>
    </row>
    <row r="295" spans="1:8" ht="12.75">
      <c r="A295" s="26"/>
      <c r="B295" s="25"/>
      <c r="C295" s="25"/>
      <c r="D295" s="25"/>
      <c r="E295" s="25"/>
      <c r="F295" s="25"/>
      <c r="G295" s="25"/>
      <c r="H295" s="25"/>
    </row>
    <row r="296" spans="1:8" ht="12.75">
      <c r="A296" s="26"/>
      <c r="B296" s="25"/>
      <c r="C296" s="25"/>
      <c r="D296" s="25"/>
      <c r="E296" s="25"/>
      <c r="F296" s="25"/>
      <c r="G296" s="25"/>
      <c r="H296" s="25"/>
    </row>
    <row r="297" spans="1:8" ht="12.75">
      <c r="A297" s="26"/>
      <c r="B297" s="25"/>
      <c r="C297" s="25"/>
      <c r="D297" s="25"/>
      <c r="E297" s="25"/>
      <c r="F297" s="25"/>
      <c r="G297" s="25"/>
      <c r="H297" s="25"/>
    </row>
    <row r="298" spans="1:8" ht="12.75">
      <c r="A298" s="26"/>
      <c r="B298" s="25"/>
      <c r="C298" s="25"/>
      <c r="D298" s="25"/>
      <c r="E298" s="25"/>
      <c r="F298" s="25"/>
      <c r="G298" s="25"/>
      <c r="H298" s="25"/>
    </row>
    <row r="299" spans="1:8" ht="12.75">
      <c r="A299" s="26"/>
      <c r="B299" s="25"/>
      <c r="C299" s="25"/>
      <c r="D299" s="25"/>
      <c r="E299" s="25"/>
      <c r="F299" s="25"/>
      <c r="G299" s="25"/>
      <c r="H299" s="25"/>
    </row>
    <row r="300" spans="1:8" ht="12.75">
      <c r="A300" s="26"/>
      <c r="B300" s="25"/>
      <c r="C300" s="25"/>
      <c r="D300" s="25"/>
      <c r="E300" s="25"/>
      <c r="F300" s="25"/>
      <c r="G300" s="25"/>
      <c r="H300" s="25"/>
    </row>
    <row r="301" spans="1:8" ht="12.75">
      <c r="A301" s="26"/>
      <c r="B301" s="25"/>
      <c r="C301" s="25"/>
      <c r="D301" s="25"/>
      <c r="E301" s="25"/>
      <c r="F301" s="25"/>
      <c r="G301" s="25"/>
      <c r="H301" s="25"/>
    </row>
    <row r="302" spans="1:8" ht="12.75">
      <c r="A302" s="26"/>
      <c r="B302" s="25"/>
      <c r="C302" s="25"/>
      <c r="D302" s="25"/>
      <c r="E302" s="25"/>
      <c r="F302" s="25"/>
      <c r="G302" s="25"/>
      <c r="H302" s="25"/>
    </row>
    <row r="303" spans="1:8" ht="12.75">
      <c r="A303" s="26"/>
      <c r="B303" s="25"/>
      <c r="C303" s="25"/>
      <c r="D303" s="25"/>
      <c r="E303" s="25"/>
      <c r="F303" s="25"/>
      <c r="G303" s="25"/>
      <c r="H303" s="25"/>
    </row>
    <row r="304" spans="1:8" ht="12.75">
      <c r="A304" s="26"/>
      <c r="B304" s="25"/>
      <c r="C304" s="25"/>
      <c r="D304" s="25"/>
      <c r="E304" s="25"/>
      <c r="F304" s="25"/>
      <c r="G304" s="25"/>
      <c r="H304" s="25"/>
    </row>
    <row r="305" spans="1:8" ht="12.75">
      <c r="A305" s="26"/>
      <c r="B305" s="25"/>
      <c r="C305" s="25"/>
      <c r="D305" s="25"/>
      <c r="E305" s="25"/>
      <c r="F305" s="25"/>
      <c r="G305" s="25"/>
      <c r="H305" s="25"/>
    </row>
    <row r="306" spans="1:8" ht="12.75">
      <c r="A306" s="26"/>
      <c r="B306" s="25"/>
      <c r="C306" s="25"/>
      <c r="D306" s="25"/>
      <c r="E306" s="25"/>
      <c r="F306" s="25"/>
      <c r="G306" s="25"/>
      <c r="H306" s="25"/>
    </row>
    <row r="307" spans="1:8" ht="12.75">
      <c r="A307" s="26"/>
      <c r="B307" s="25"/>
      <c r="C307" s="25"/>
      <c r="D307" s="25"/>
      <c r="E307" s="25"/>
      <c r="F307" s="25"/>
      <c r="G307" s="25"/>
      <c r="H307" s="25"/>
    </row>
    <row r="308" spans="1:8" ht="12.75">
      <c r="A308" s="26"/>
      <c r="B308" s="25"/>
      <c r="C308" s="25"/>
      <c r="D308" s="25"/>
      <c r="E308" s="25"/>
      <c r="F308" s="25"/>
      <c r="G308" s="25"/>
      <c r="H308" s="25"/>
    </row>
  </sheetData>
  <mergeCells count="132">
    <mergeCell ref="B195:B196"/>
    <mergeCell ref="B130:B131"/>
    <mergeCell ref="B134:B135"/>
    <mergeCell ref="B184:B185"/>
    <mergeCell ref="A138:F138"/>
    <mergeCell ref="B143:B144"/>
    <mergeCell ref="B148:B149"/>
    <mergeCell ref="A141:F141"/>
    <mergeCell ref="B136:B137"/>
    <mergeCell ref="B182:B183"/>
    <mergeCell ref="A122:F122"/>
    <mergeCell ref="B118:B119"/>
    <mergeCell ref="B30:B31"/>
    <mergeCell ref="B32:B33"/>
    <mergeCell ref="B34:B35"/>
    <mergeCell ref="B58:B59"/>
    <mergeCell ref="B48:B49"/>
    <mergeCell ref="B46:B47"/>
    <mergeCell ref="B116:B117"/>
    <mergeCell ref="B94:B95"/>
    <mergeCell ref="G54:G55"/>
    <mergeCell ref="B64:B65"/>
    <mergeCell ref="B54:B55"/>
    <mergeCell ref="B52:B53"/>
    <mergeCell ref="B62:B63"/>
    <mergeCell ref="B56:B57"/>
    <mergeCell ref="G52:G53"/>
    <mergeCell ref="B44:B45"/>
    <mergeCell ref="B36:B37"/>
    <mergeCell ref="G28:G29"/>
    <mergeCell ref="B40:B41"/>
    <mergeCell ref="G50:G51"/>
    <mergeCell ref="A7:F7"/>
    <mergeCell ref="G10:G11"/>
    <mergeCell ref="A21:F21"/>
    <mergeCell ref="B10:B11"/>
    <mergeCell ref="A12:F12"/>
    <mergeCell ref="A19:F19"/>
    <mergeCell ref="B24:B25"/>
    <mergeCell ref="G24:G25"/>
    <mergeCell ref="G40:G41"/>
    <mergeCell ref="A142:F142"/>
    <mergeCell ref="B38:B39"/>
    <mergeCell ref="B42:B43"/>
    <mergeCell ref="B22:B23"/>
    <mergeCell ref="B28:B29"/>
    <mergeCell ref="B60:B61"/>
    <mergeCell ref="B50:B51"/>
    <mergeCell ref="B123:B124"/>
    <mergeCell ref="B120:B121"/>
    <mergeCell ref="A125:F125"/>
    <mergeCell ref="B114:B115"/>
    <mergeCell ref="B96:B97"/>
    <mergeCell ref="A105:F105"/>
    <mergeCell ref="A106:F106"/>
    <mergeCell ref="B99:F100"/>
    <mergeCell ref="B107:B108"/>
    <mergeCell ref="B103:B104"/>
    <mergeCell ref="B145:B146"/>
    <mergeCell ref="B176:B177"/>
    <mergeCell ref="B164:B165"/>
    <mergeCell ref="B172:B173"/>
    <mergeCell ref="A161:F161"/>
    <mergeCell ref="B174:B175"/>
    <mergeCell ref="B168:B169"/>
    <mergeCell ref="B170:B171"/>
    <mergeCell ref="B162:B163"/>
    <mergeCell ref="B166:B167"/>
    <mergeCell ref="A211:B211"/>
    <mergeCell ref="A208:B208"/>
    <mergeCell ref="E208:F209"/>
    <mergeCell ref="B13:B14"/>
    <mergeCell ref="B75:B76"/>
    <mergeCell ref="B73:B74"/>
    <mergeCell ref="B68:F69"/>
    <mergeCell ref="A20:F20"/>
    <mergeCell ref="B15:B16"/>
    <mergeCell ref="B71:B72"/>
    <mergeCell ref="B197:B198"/>
    <mergeCell ref="B199:B200"/>
    <mergeCell ref="B201:B202"/>
    <mergeCell ref="B203:B204"/>
    <mergeCell ref="A213:F214"/>
    <mergeCell ref="A207:F207"/>
    <mergeCell ref="A209:B209"/>
    <mergeCell ref="E205:F206"/>
    <mergeCell ref="A205:B205"/>
    <mergeCell ref="A206:B206"/>
    <mergeCell ref="C205:D206"/>
    <mergeCell ref="C208:D209"/>
    <mergeCell ref="C210:D211"/>
    <mergeCell ref="E210:F211"/>
    <mergeCell ref="A194:F194"/>
    <mergeCell ref="B188:B189"/>
    <mergeCell ref="B190:B191"/>
    <mergeCell ref="B192:B193"/>
    <mergeCell ref="B180:B181"/>
    <mergeCell ref="B178:B179"/>
    <mergeCell ref="A147:F147"/>
    <mergeCell ref="B153:B154"/>
    <mergeCell ref="B157:B158"/>
    <mergeCell ref="B159:B160"/>
    <mergeCell ref="B155:B156"/>
    <mergeCell ref="A151:F151"/>
    <mergeCell ref="A152:F152"/>
    <mergeCell ref="A150:F150"/>
    <mergeCell ref="B79:B80"/>
    <mergeCell ref="B92:B93"/>
    <mergeCell ref="B90:B91"/>
    <mergeCell ref="A87:F87"/>
    <mergeCell ref="B88:B89"/>
    <mergeCell ref="B85:B86"/>
    <mergeCell ref="B128:B129"/>
    <mergeCell ref="B83:B84"/>
    <mergeCell ref="B81:B82"/>
    <mergeCell ref="B101:B102"/>
    <mergeCell ref="A127:F127"/>
    <mergeCell ref="A126:F126"/>
    <mergeCell ref="B109:B110"/>
    <mergeCell ref="A111:F111"/>
    <mergeCell ref="B112:B113"/>
    <mergeCell ref="A98:F98"/>
    <mergeCell ref="B139:F140"/>
    <mergeCell ref="B132:B133"/>
    <mergeCell ref="B186:B187"/>
    <mergeCell ref="A3:F5"/>
    <mergeCell ref="B66:B67"/>
    <mergeCell ref="B77:B78"/>
    <mergeCell ref="A70:F70"/>
    <mergeCell ref="A6:G6"/>
    <mergeCell ref="B8:B9"/>
    <mergeCell ref="B26:B27"/>
  </mergeCells>
  <printOptions horizontalCentered="1"/>
  <pageMargins left="0.5905511811023623" right="0.5905511811023623" top="0.5905511811023623" bottom="0.7480314960629921" header="0.35433070866141736" footer="0.9055118110236221"/>
  <pageSetup firstPageNumber="2" useFirstPageNumber="1" orientation="portrait" paperSize="9" scale="73" r:id="rId4"/>
  <rowBreaks count="2" manualBreakCount="2">
    <brk id="78" max="7" man="1"/>
    <brk id="149"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Admin</cp:lastModifiedBy>
  <cp:lastPrinted>2004-03-03T14:13:23Z</cp:lastPrinted>
  <dcterms:created xsi:type="dcterms:W3CDTF">1999-03-29T09:51:01Z</dcterms:created>
  <dcterms:modified xsi:type="dcterms:W3CDTF">2004-12-10T14:39:51Z</dcterms:modified>
  <cp:category/>
  <cp:version/>
  <cp:contentType/>
  <cp:contentStatus/>
</cp:coreProperties>
</file>