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44" windowHeight="6792" activeTab="0"/>
  </bookViews>
  <sheets>
    <sheet name="noviny" sheetId="1" r:id="rId1"/>
    <sheet name="sup. a mag." sheetId="2" r:id="rId2"/>
  </sheets>
  <definedNames>
    <definedName name="_xlnm.Print_Area" localSheetId="0">'noviny'!$A$1:$O$152</definedName>
    <definedName name="_xlnm.Print_Area" localSheetId="1">'sup. a mag.'!$A$2:$H$195</definedName>
  </definedNames>
  <calcPr fullCalcOnLoad="1"/>
</workbook>
</file>

<file path=xl/sharedStrings.xml><?xml version="1.0" encoding="utf-8"?>
<sst xmlns="http://schemas.openxmlformats.org/spreadsheetml/2006/main" count="779" uniqueCount="290">
  <si>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</si>
  <si>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</si>
  <si>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</si>
  <si>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</si>
  <si>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</si>
  <si>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</si>
  <si>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</si>
  <si>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</si>
  <si>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</si>
  <si>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</si>
  <si>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</si>
  <si>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</si>
  <si>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</si>
  <si>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</si>
  <si>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</si>
  <si>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</si>
  <si>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</si>
  <si>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</si>
  <si>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</si>
  <si>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</si>
  <si>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</si>
  <si>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</si>
  <si>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</si>
  <si>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</si>
  <si>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</si>
  <si>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</si>
  <si>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</si>
  <si>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</si>
  <si>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</si>
  <si>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</si>
  <si>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</si>
  <si>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</si>
  <si>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</si>
  <si>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</si>
  <si>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</si>
  <si>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</si>
  <si>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</si>
  <si>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</si>
  <si>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</si>
  <si>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</si>
  <si>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</si>
  <si>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</si>
  <si>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</si>
  <si>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</si>
  <si>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</si>
  <si>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</si>
  <si>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</si>
  <si>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</si>
  <si>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</si>
  <si>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</si>
  <si>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</si>
  <si>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</si>
  <si>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</si>
  <si>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</si>
  <si>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</si>
  <si>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</si>
  <si>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</si>
  <si>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</si>
  <si>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</si>
  <si>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</si>
  <si>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</si>
  <si>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</si>
  <si>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</si>
  <si>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</si>
  <si>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</si>
  <si>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</si>
  <si>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</si>
  <si>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</si>
  <si>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</si>
  <si>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Hranický týden</t>
  </si>
  <si>
    <t>Naše Valašsko</t>
  </si>
  <si>
    <t>Nové Přerovsko</t>
  </si>
  <si>
    <t>Region</t>
  </si>
  <si>
    <t>Region s. r. o.</t>
  </si>
  <si>
    <t>VLTAVA-LABE-PRESS, a. s.</t>
  </si>
  <si>
    <t>Top Víkend magazín</t>
  </si>
  <si>
    <t>TV magazín</t>
  </si>
  <si>
    <t>Slovácko</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</si>
  <si>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</si>
  <si>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</si>
  <si>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</si>
  <si>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</si>
  <si>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</si>
  <si>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</si>
  <si>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</si>
  <si>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</si>
  <si>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</si>
  <si>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</si>
  <si>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</si>
  <si>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</si>
  <si>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</si>
  <si>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</si>
  <si>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</si>
  <si>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Beau Monde</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</si>
  <si>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</si>
  <si>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</si>
  <si>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</si>
  <si>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</si>
  <si>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</si>
  <si>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</si>
  <si>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</si>
  <si>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</si>
  <si>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</si>
  <si>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</si>
  <si>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</si>
  <si>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</si>
  <si>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</si>
  <si>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ABC mladých techniků a přírodovědců</t>
  </si>
  <si>
    <t>Hattrick - fotbalový magazín</t>
  </si>
  <si>
    <t>Praktická žena</t>
  </si>
  <si>
    <t>Business World</t>
  </si>
  <si>
    <t>IDG Czech, a. s.</t>
  </si>
  <si>
    <t>Ekonom</t>
  </si>
  <si>
    <t>Economia, a. s.</t>
  </si>
  <si>
    <t>Euro ekonomický týdeník</t>
  </si>
  <si>
    <t>Euronews, a. s.</t>
  </si>
  <si>
    <t>Profit</t>
  </si>
  <si>
    <t>Stanford, a. s.</t>
  </si>
  <si>
    <t>Computerworld</t>
  </si>
  <si>
    <t>Chip</t>
  </si>
  <si>
    <t>Vogel Publishing, s. r. o.</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</si>
  <si>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</si>
  <si>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</si>
  <si>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</si>
  <si>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</si>
  <si>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</si>
  <si>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</si>
  <si>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</si>
  <si>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</si>
  <si>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</si>
  <si>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</si>
  <si>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</si>
  <si>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</si>
  <si>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</si>
  <si>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</si>
  <si>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</si>
  <si>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</si>
  <si>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</si>
  <si>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</si>
  <si>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</si>
  <si>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</si>
  <si>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</si>
  <si>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</si>
  <si>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</si>
  <si>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r>
      <t xml:space="preserve">Kontakty (contacts): </t>
    </r>
    <r>
      <rPr>
        <sz val="6.5"/>
        <rFont val="Arial CE"/>
        <family val="2"/>
      </rPr>
      <t>Manažer ABC ČR Ing. S. Jurnečka (tel./fax 02/2173 35 26, e-mail: abccr@abccr.cz), sekretariát UVDT (tel. 02/2173 35 27, fax 232 29 61)</t>
    </r>
  </si>
  <si>
    <t xml:space="preserve"> ---</t>
  </si>
  <si>
    <t>Týdeník Nymbursko</t>
  </si>
  <si>
    <t>Ring</t>
  </si>
  <si>
    <t>VN</t>
  </si>
  <si>
    <t>24,00/22,00</t>
  </si>
  <si>
    <t>GameStar</t>
  </si>
  <si>
    <t>Moravský sever</t>
  </si>
  <si>
    <t>Moravský sever, s. r. o.</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</si>
  <si>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</si>
  <si>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</si>
  <si>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</si>
  <si>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</si>
  <si>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</si>
  <si>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</si>
  <si>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</si>
  <si>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</si>
  <si>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</si>
  <si>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</si>
  <si>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</si>
  <si>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</si>
  <si>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</si>
  <si>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</si>
  <si>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</si>
  <si>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</si>
  <si>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</si>
  <si>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</si>
  <si>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</si>
  <si>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Stavební listy</t>
  </si>
  <si>
    <t>ABF, a.s.</t>
  </si>
  <si>
    <t>17,00/14,90</t>
  </si>
  <si>
    <t>Czech Press Group, a.s.</t>
  </si>
  <si>
    <t>iMédia s.r.o.</t>
  </si>
  <si>
    <t>22,00/18,00</t>
  </si>
  <si>
    <t>25,00/20,00</t>
  </si>
  <si>
    <t>MediaShop-prodejní katalog výpočetní techniky a služeb</t>
  </si>
  <si>
    <t>Vogel Publishing, s.r.o.</t>
  </si>
  <si>
    <t>FIT FOR FUN</t>
  </si>
  <si>
    <r>
      <t>MediaShop - prodejní katalog výpočetní techniky a služeb;</t>
    </r>
    <r>
      <rPr>
        <sz val="8"/>
        <rFont val="Arial CE"/>
        <family val="2"/>
      </rPr>
      <t xml:space="preserve"> vkládáno do titulů (Insert in): Chip,Level, Počítač pro každého. </t>
    </r>
  </si>
  <si>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</si>
  <si>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</si>
  <si>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</si>
  <si>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</si>
  <si>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</si>
  <si>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</si>
  <si>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</si>
  <si>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Quo</t>
  </si>
  <si>
    <t>5.3.5. Časopisy se zaměřením na ruční práce a kutilství (Magazines focusing on handiwork and do-it-yourself project)</t>
  </si>
  <si>
    <t>Stadion</t>
  </si>
  <si>
    <t>M&amp;Agency, s.r.o.</t>
  </si>
  <si>
    <t>Good Harvest, spol. s r.o.</t>
  </si>
  <si>
    <t>Top magazín pro dívky</t>
  </si>
  <si>
    <t>Premiere</t>
  </si>
  <si>
    <t>Mobility</t>
  </si>
  <si>
    <t xml:space="preserve">4.2. Časopisy pro mládež nad 12 let (Magazines for teenagers over 12 years) </t>
  </si>
  <si>
    <t>IN čtrnáctideník pro náctileté</t>
  </si>
  <si>
    <t>YTAN, spol. s r.o.</t>
  </si>
  <si>
    <t xml:space="preserve">                    deníky Bohemia, Severočeské deníky Bohemia, Středočeské deníky Bohemia a Večerník Praha, Deníky Moravia, Hranický týden,                                                    </t>
  </si>
  <si>
    <t xml:space="preserve">                    Naše Valašsko, Nové Přerovsko, Slovácké noviny, Týdeník Nymbursko.</t>
  </si>
  <si>
    <r>
      <t>Sport/ Sport magazín</t>
    </r>
    <r>
      <rPr>
        <sz val="8"/>
        <color indexed="8"/>
        <rFont val="Arial CE"/>
        <family val="2"/>
      </rPr>
      <t xml:space="preserve">               </t>
    </r>
    <r>
      <rPr>
        <i/>
        <sz val="8"/>
        <color indexed="8"/>
        <rFont val="Arial CE"/>
        <family val="2"/>
      </rPr>
      <t>Čs. Sport, a. s.</t>
    </r>
  </si>
  <si>
    <t>StarPress CZ, a. s.</t>
  </si>
  <si>
    <t>Neoznačená vydání jsou standardní. (Standard editions are unmarked.)</t>
  </si>
  <si>
    <t>6,50/6,00</t>
  </si>
  <si>
    <t>9,50/9,00</t>
  </si>
  <si>
    <t>10,00/8,80</t>
  </si>
  <si>
    <t>8,00/7,30</t>
  </si>
  <si>
    <t>13,00/11,80</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</si>
  <si>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</si>
  <si>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</si>
  <si>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</si>
  <si>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Vydavatel nedodal údaje včas.</t>
  </si>
  <si>
    <t>Computer bez CD</t>
  </si>
  <si>
    <t>VLTAVA-LABE-PRESS, a.s.</t>
  </si>
  <si>
    <t>ProFootball</t>
  </si>
  <si>
    <t>Recepty prima nápadů</t>
  </si>
  <si>
    <t>FTV Premiéra, spol. s r.o.</t>
  </si>
  <si>
    <t>2.1. Supplementy pouze vkládané do části nákladu (Supplements only inserted in a part of run)</t>
  </si>
  <si>
    <t>Receptář</t>
  </si>
  <si>
    <t>7,00/6,00</t>
  </si>
  <si>
    <t>8,50/7,50</t>
  </si>
  <si>
    <t>8,00/7,00</t>
  </si>
  <si>
    <t>XMAG</t>
  </si>
  <si>
    <t>Sanoma Magazines Praha s.r.o.</t>
  </si>
  <si>
    <t>Axel Springer Young Mediahouse a.s.</t>
  </si>
  <si>
    <t>MARSfoto, s.r.o.</t>
  </si>
  <si>
    <t>ProHockey</t>
  </si>
  <si>
    <t>PC World</t>
  </si>
  <si>
    <t>Instinkt</t>
  </si>
  <si>
    <t>Mediacop, s.r.o.</t>
  </si>
  <si>
    <t>FITSTYL</t>
  </si>
  <si>
    <t>TV Tip Seriál</t>
  </si>
  <si>
    <t>ZÁŘÍ 2002 (SEPTEMBER 2002)</t>
  </si>
  <si>
    <t>KOKTEJL Magazín</t>
  </si>
  <si>
    <t>KOKTEJL Magazín MINI</t>
  </si>
  <si>
    <t>KOKTEJL - SOUHRNNÝ NÁKLAD</t>
  </si>
  <si>
    <t>Zdravý život</t>
  </si>
  <si>
    <t>Nakladatelství Slovo &amp; Obraz s.r.o.</t>
  </si>
  <si>
    <t>Internet bez CD</t>
  </si>
  <si>
    <t>Internet s CD</t>
  </si>
  <si>
    <t>7,50/6,00</t>
  </si>
  <si>
    <t>Board</t>
  </si>
  <si>
    <t>HP Publishing - K. L. Hrušková</t>
  </si>
  <si>
    <t xml:space="preserve">                     Západočeské deníky Bohemia, Severočeské deníky Bohemia, Středočeské deníky Bohemia a Večerník Praha, Deníky Moravia. </t>
  </si>
  <si>
    <t xml:space="preserve">                     Samostatně neprodejné.</t>
  </si>
  <si>
    <t>ŘÍJEN 2002 (OCTOBER 2002)</t>
  </si>
  <si>
    <t>7,00/6,00   6,00/5,50</t>
  </si>
  <si>
    <t>7,00/6,00       6,00/5,50</t>
  </si>
  <si>
    <t>8,00/7,00        6,00/5,50</t>
  </si>
  <si>
    <t>8,50/7,50        6,00/5,50</t>
  </si>
  <si>
    <t>9,50/9,00        9,00/8,50</t>
  </si>
  <si>
    <r>
      <t xml:space="preserve">Nové Přerovsko </t>
    </r>
    <r>
      <rPr>
        <b/>
        <vertAlign val="superscript"/>
        <sz val="9"/>
        <rFont val="Arial CE"/>
        <family val="2"/>
      </rPr>
      <t>2</t>
    </r>
    <r>
      <rPr>
        <b/>
        <vertAlign val="superscript"/>
        <sz val="8"/>
        <rFont val="Arial CE"/>
        <family val="2"/>
      </rPr>
      <t>)</t>
    </r>
  </si>
  <si>
    <r>
      <t>12)..................Vyškovské noviny;</t>
    </r>
    <r>
      <rPr>
        <sz val="8"/>
        <rFont val="Arial CE"/>
        <family val="2"/>
      </rPr>
      <t xml:space="preserve"> vkládáno v pátek (Inserted in, on Friday) do části nákladu Deníků Moravia. Samostatně neprodejné.</t>
    </r>
  </si>
  <si>
    <r>
      <t xml:space="preserve">  3)..................Nový život;</t>
    </r>
    <r>
      <rPr>
        <sz val="8"/>
        <rFont val="Arial CE"/>
        <family val="2"/>
      </rPr>
      <t xml:space="preserve"> vkládáno ve čtvrtek (Inserted in, on Thursday) do části nákladu Deníků Moravia. Samostatně neprodejné.                                                                                                                                                                                                                               </t>
    </r>
  </si>
  <si>
    <r>
      <t xml:space="preserve">  4)..................Prostějovský týden;</t>
    </r>
    <r>
      <rPr>
        <sz val="8"/>
        <rFont val="Arial CE"/>
        <family val="2"/>
      </rPr>
      <t xml:space="preserve"> vkládáno ve středu (Inserted in, on Wednesday) do části nákladu Deníků Moravia. Samostatně neprodejné.                                                                                                                                                                                                                               </t>
    </r>
  </si>
  <si>
    <r>
      <t xml:space="preserve">  5)..................Region Frýdecko-Místecký;</t>
    </r>
    <r>
      <rPr>
        <sz val="8"/>
        <rFont val="Arial CE"/>
        <family val="2"/>
      </rPr>
      <t xml:space="preserve"> vkládáno v úterý (Inserted in, on Tuesday) do části nákladu Deníků Moravia. Samostatně neprodejné.</t>
    </r>
  </si>
  <si>
    <r>
      <t xml:space="preserve">  8)..................Region Novojičínsko;</t>
    </r>
    <r>
      <rPr>
        <sz val="8"/>
        <rFont val="Arial CE"/>
        <family val="2"/>
      </rPr>
      <t xml:space="preserve"> vkládáno v úterý (Inserted in, on Tuesday) do části nákladu Deníků Moravia. Samostatně neprodejné.</t>
    </r>
  </si>
  <si>
    <r>
      <t xml:space="preserve">  9)..................Slovácké noviny;</t>
    </r>
    <r>
      <rPr>
        <sz val="8"/>
        <rFont val="Arial CE"/>
        <family val="2"/>
      </rPr>
      <t xml:space="preserve"> vkládáno ve středu (Inserted in, on Wednesday) do části nákladu Deníků Moravia. Samostatně neprodejné.</t>
    </r>
  </si>
  <si>
    <r>
      <t>11)..................Týden u nás;</t>
    </r>
    <r>
      <rPr>
        <sz val="8"/>
        <rFont val="Arial CE"/>
        <family val="2"/>
      </rPr>
      <t xml:space="preserve"> vkládáno ve středu (Inserted in, on Wednesday) do části nákladů Deníků Moravia. Samostatně neprodejné.</t>
    </r>
  </si>
  <si>
    <r>
      <t xml:space="preserve">Hranický týden </t>
    </r>
    <r>
      <rPr>
        <b/>
        <vertAlign val="superscript"/>
        <sz val="9"/>
        <rFont val="Arial CE"/>
        <family val="2"/>
      </rPr>
      <t>1</t>
    </r>
    <r>
      <rPr>
        <b/>
        <vertAlign val="superscript"/>
        <sz val="8"/>
        <rFont val="Arial CE"/>
        <family val="2"/>
      </rPr>
      <t>)</t>
    </r>
  </si>
  <si>
    <r>
      <t xml:space="preserve">Nový život </t>
    </r>
    <r>
      <rPr>
        <b/>
        <vertAlign val="superscript"/>
        <sz val="9"/>
        <rFont val="Arial CE"/>
        <family val="2"/>
      </rPr>
      <t>3)</t>
    </r>
  </si>
  <si>
    <r>
      <t xml:space="preserve">Prostějovský týden </t>
    </r>
    <r>
      <rPr>
        <b/>
        <vertAlign val="superscript"/>
        <sz val="9"/>
        <rFont val="Arial CE"/>
        <family val="2"/>
      </rPr>
      <t>4</t>
    </r>
    <r>
      <rPr>
        <b/>
        <vertAlign val="superscript"/>
        <sz val="8"/>
        <rFont val="Arial CE"/>
        <family val="2"/>
      </rPr>
      <t>)</t>
    </r>
  </si>
  <si>
    <r>
      <t xml:space="preserve">Region Frýdecko-Místecký </t>
    </r>
    <r>
      <rPr>
        <b/>
        <vertAlign val="superscript"/>
        <sz val="9"/>
        <rFont val="Arial CE"/>
        <family val="2"/>
      </rPr>
      <t>5)</t>
    </r>
  </si>
  <si>
    <r>
      <t xml:space="preserve">Region Havířovsko </t>
    </r>
    <r>
      <rPr>
        <b/>
        <vertAlign val="superscript"/>
        <sz val="9"/>
        <rFont val="Arial CE"/>
        <family val="2"/>
      </rPr>
      <t>6)</t>
    </r>
  </si>
  <si>
    <r>
      <t xml:space="preserve">Region Karvinsko </t>
    </r>
    <r>
      <rPr>
        <b/>
        <vertAlign val="superscript"/>
        <sz val="9"/>
        <rFont val="Arial CE"/>
        <family val="2"/>
      </rPr>
      <t>7)</t>
    </r>
  </si>
  <si>
    <r>
      <t xml:space="preserve">Region Novojičínsko </t>
    </r>
    <r>
      <rPr>
        <b/>
        <vertAlign val="superscript"/>
        <sz val="9"/>
        <rFont val="Arial CE"/>
        <family val="2"/>
      </rPr>
      <t>8)</t>
    </r>
  </si>
  <si>
    <r>
      <t xml:space="preserve">Slovácké noviny </t>
    </r>
    <r>
      <rPr>
        <b/>
        <vertAlign val="superscript"/>
        <sz val="9"/>
        <rFont val="Arial CE"/>
        <family val="2"/>
      </rPr>
      <t>9)</t>
    </r>
  </si>
  <si>
    <r>
      <t xml:space="preserve">Slovácko </t>
    </r>
    <r>
      <rPr>
        <b/>
        <vertAlign val="superscript"/>
        <sz val="9"/>
        <rFont val="Arial CE"/>
        <family val="2"/>
      </rPr>
      <t>10)</t>
    </r>
  </si>
  <si>
    <r>
      <t xml:space="preserve">Týden u nás </t>
    </r>
    <r>
      <rPr>
        <b/>
        <vertAlign val="superscript"/>
        <sz val="9"/>
        <color indexed="8"/>
        <rFont val="Arial CE"/>
        <family val="2"/>
      </rPr>
      <t>11)</t>
    </r>
  </si>
  <si>
    <r>
      <t xml:space="preserve">Vyškovské noviny </t>
    </r>
    <r>
      <rPr>
        <b/>
        <vertAlign val="superscript"/>
        <sz val="9"/>
        <rFont val="Arial CE"/>
        <family val="2"/>
      </rPr>
      <t>12)</t>
    </r>
  </si>
  <si>
    <t>Level s DVD</t>
  </si>
  <si>
    <t>Level MINI</t>
  </si>
  <si>
    <t>Level - SOUHRNNÝ NÁKLAD</t>
  </si>
  <si>
    <t>Mobil</t>
  </si>
  <si>
    <t>Stereo &amp; Video</t>
  </si>
  <si>
    <t>Tempus Medicorum</t>
  </si>
  <si>
    <t>Meditempus spol. s r. o.</t>
  </si>
  <si>
    <t>Dvojčíslo</t>
  </si>
  <si>
    <r>
      <t xml:space="preserve">  1)..................Hranický týden;</t>
    </r>
    <r>
      <rPr>
        <sz val="8"/>
        <rFont val="Arial CE"/>
        <family val="2"/>
      </rPr>
      <t xml:space="preserve"> vkládáno v pátek (Inserted in, on ) do části nákladu Deníků Moravia. Samostatně neprodejné.</t>
    </r>
  </si>
  <si>
    <r>
      <t xml:space="preserve">  2)..................Nové Přerovsko;</t>
    </r>
    <r>
      <rPr>
        <sz val="8"/>
        <rFont val="Arial CE"/>
        <family val="2"/>
      </rPr>
      <t xml:space="preserve"> vkládáno v pátek (Inserted in, on ) do části nákladu Deníků Moravia. Samostatně neprodejné.</t>
    </r>
  </si>
  <si>
    <r>
      <t xml:space="preserve">  6)..................Region Havířovsko;</t>
    </r>
    <r>
      <rPr>
        <sz val="8"/>
        <rFont val="Arial CE"/>
        <family val="2"/>
      </rPr>
      <t xml:space="preserve"> vkládáno v úterý (Inserted in, on ) do části nákladu Deníků Moravia. Samostatně neprodejné.</t>
    </r>
  </si>
  <si>
    <r>
      <t xml:space="preserve">  7)..................Region Karvinsko;</t>
    </r>
    <r>
      <rPr>
        <sz val="8"/>
        <rFont val="Arial CE"/>
        <family val="2"/>
      </rPr>
      <t xml:space="preserve"> vkládáno v úterý (Inserted in, on ) do části nákladu Deníků Moravia. Samostatně neprodejné.</t>
    </r>
  </si>
  <si>
    <r>
      <t>10)..................Slovácko;</t>
    </r>
    <r>
      <rPr>
        <sz val="8"/>
        <rFont val="Arial CE"/>
        <family val="2"/>
      </rPr>
      <t xml:space="preserve"> vkládáno v úterý (Inserted in, on ) do části nákladu Deníků Moravia. Samostatně neprodejné.</t>
    </r>
  </si>
  <si>
    <t>Auditováno dne 21.11.2002.</t>
  </si>
  <si>
    <t>Auditováno dne 19.11.2002.</t>
  </si>
  <si>
    <t>Auditováno dne 18.11.2002.</t>
  </si>
  <si>
    <r>
      <t xml:space="preserve">Hospodářské noviny/IN magazín/Víkend                 </t>
    </r>
    <r>
      <rPr>
        <i/>
        <sz val="8"/>
        <color indexed="8"/>
        <rFont val="Arial CE"/>
        <family val="2"/>
      </rPr>
      <t>Economia, a.s.</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</si>
</sst>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5">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color indexed="63"/>
      </top>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medium"/>
      <top>
        <color indexed="63"/>
      </top>
      <bottom>
        <color indexed="63"/>
      </bottom>
    </border>
    <border>
      <left>
        <color indexed="63"/>
      </left>
      <right style="medium"/>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396">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6"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7" xfId="0" applyNumberFormat="1" applyFont="1" applyBorder="1" applyAlignment="1">
      <alignment horizontal="center"/>
    </xf>
    <xf numFmtId="4" fontId="9" fillId="0" borderId="38"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4" fontId="21" fillId="0" borderId="30" xfId="0" applyNumberFormat="1" applyFont="1" applyBorder="1" applyAlignment="1">
      <alignment horizontal="center" vertic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40" xfId="0" applyNumberFormat="1" applyFont="1" applyBorder="1" applyAlignment="1">
      <alignment/>
    </xf>
    <xf numFmtId="4" fontId="9" fillId="0" borderId="34"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9"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34"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0" xfId="0" applyNumberFormat="1" applyFont="1" applyBorder="1" applyAlignment="1">
      <alignment horizontal="center" vertical="center"/>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3" fontId="9" fillId="0" borderId="38" xfId="0" applyNumberFormat="1" applyFont="1" applyBorder="1" applyAlignment="1">
      <alignment horizontal="center" vertical="center"/>
    </xf>
    <xf numFmtId="49" fontId="31" fillId="0" borderId="28" xfId="0" applyNumberFormat="1" applyFont="1" applyBorder="1" applyAlignment="1">
      <alignment horizontal="left" vertical="top" wrapText="1"/>
    </xf>
    <xf numFmtId="0" fontId="21" fillId="0" borderId="6" xfId="0" applyFont="1" applyBorder="1" applyAlignment="1">
      <alignment/>
    </xf>
    <xf numFmtId="4" fontId="9" fillId="0" borderId="21" xfId="0" applyNumberFormat="1" applyFont="1" applyBorder="1" applyAlignment="1">
      <alignment horizontal="center" vertical="center"/>
    </xf>
    <xf numFmtId="2" fontId="9" fillId="0" borderId="33" xfId="0" applyNumberFormat="1" applyFont="1" applyBorder="1" applyAlignment="1">
      <alignment horizontal="center" vertical="center"/>
    </xf>
    <xf numFmtId="3" fontId="21" fillId="0" borderId="53"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xf>
    <xf numFmtId="3" fontId="21" fillId="0" borderId="51" xfId="0" applyNumberFormat="1" applyFont="1" applyBorder="1" applyAlignment="1">
      <alignment horizontal="center" vertical="center"/>
    </xf>
    <xf numFmtId="0" fontId="1" fillId="0" borderId="11" xfId="0" applyFont="1" applyBorder="1" applyAlignment="1">
      <alignment horizontal="center"/>
    </xf>
    <xf numFmtId="3" fontId="21" fillId="0" borderId="56" xfId="0" applyNumberFormat="1" applyFont="1" applyBorder="1" applyAlignment="1">
      <alignment horizontal="center" vertical="center"/>
    </xf>
    <xf numFmtId="3" fontId="21" fillId="0" borderId="43" xfId="0" applyNumberFormat="1" applyFont="1" applyBorder="1" applyAlignment="1">
      <alignment horizontal="center" vertical="center"/>
    </xf>
    <xf numFmtId="0" fontId="1" fillId="0" borderId="25" xfId="0" applyFont="1" applyBorder="1" applyAlignment="1">
      <alignment horizontal="center" vertical="center"/>
    </xf>
    <xf numFmtId="0" fontId="1" fillId="0" borderId="1" xfId="0" applyFont="1" applyBorder="1" applyAlignment="1">
      <alignment horizontal="center"/>
    </xf>
    <xf numFmtId="0" fontId="1" fillId="0" borderId="47" xfId="0" applyFont="1" applyBorder="1" applyAlignment="1">
      <alignment horizontal="center"/>
    </xf>
    <xf numFmtId="4" fontId="9" fillId="0" borderId="12" xfId="0" applyNumberFormat="1" applyFont="1" applyBorder="1" applyAlignment="1">
      <alignment horizontal="center" vertical="center"/>
    </xf>
    <xf numFmtId="3" fontId="9" fillId="0" borderId="38" xfId="0" applyNumberFormat="1" applyFont="1" applyBorder="1" applyAlignment="1">
      <alignment horizontal="center" vertical="center"/>
    </xf>
    <xf numFmtId="0" fontId="1" fillId="0" borderId="7" xfId="0"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3" fontId="9" fillId="0" borderId="7" xfId="0" applyNumberFormat="1" applyFont="1" applyBorder="1" applyAlignment="1">
      <alignment horizontal="center" vertical="center"/>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0" fontId="5" fillId="0" borderId="0" xfId="0" applyFont="1" applyAlignment="1">
      <alignment/>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0" fontId="5" fillId="0" borderId="0" xfId="0" applyFont="1" applyAlignment="1">
      <alignment wrapText="1"/>
    </xf>
    <xf numFmtId="0" fontId="0" fillId="0" borderId="0" xfId="0" applyAlignment="1">
      <alignment/>
    </xf>
    <xf numFmtId="0" fontId="24" fillId="0" borderId="0" xfId="0" applyFont="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164" fontId="27" fillId="0" borderId="0" xfId="0" applyNumberFormat="1" applyFont="1" applyAlignment="1">
      <alignment horizontal="left" vertical="center" wrapText="1"/>
    </xf>
    <xf numFmtId="0" fontId="15" fillId="0" borderId="8" xfId="0" applyFont="1" applyBorder="1" applyAlignment="1">
      <alignment horizontal="left"/>
    </xf>
    <xf numFmtId="0" fontId="15" fillId="0" borderId="33" xfId="0" applyFont="1" applyBorder="1" applyAlignment="1">
      <alignment horizontal="left"/>
    </xf>
    <xf numFmtId="3" fontId="9" fillId="0" borderId="38" xfId="0" applyNumberFormat="1" applyFont="1" applyFill="1" applyBorder="1" applyAlignment="1" applyProtection="1">
      <alignment horizontal="center" vertical="center"/>
      <protection locked="0"/>
    </xf>
    <xf numFmtId="3" fontId="9" fillId="0" borderId="21" xfId="0" applyNumberFormat="1" applyFont="1" applyFill="1" applyBorder="1" applyAlignment="1" applyProtection="1">
      <alignment horizontal="center" vertical="center"/>
      <protection locked="0"/>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49" fontId="30" fillId="0" borderId="4" xfId="0" applyNumberFormat="1" applyFont="1" applyBorder="1" applyAlignment="1">
      <alignment horizontal="left" vertical="center"/>
    </xf>
    <xf numFmtId="49" fontId="30" fillId="0" borderId="38" xfId="0" applyNumberFormat="1" applyFont="1" applyBorder="1" applyAlignment="1">
      <alignment horizontal="left" vertical="center"/>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5" fillId="0" borderId="6" xfId="0" applyNumberFormat="1" applyFont="1" applyBorder="1" applyAlignment="1">
      <alignment horizontal="left" vertical="center" wrapText="1"/>
    </xf>
    <xf numFmtId="164" fontId="25" fillId="0" borderId="7" xfId="0" applyNumberFormat="1" applyFont="1" applyBorder="1" applyAlignment="1">
      <alignment horizontal="left" vertical="center" wrapText="1"/>
    </xf>
    <xf numFmtId="164" fontId="4" fillId="0" borderId="0" xfId="0" applyNumberFormat="1" applyFont="1" applyAlignment="1">
      <alignment horizontal="left"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9" fillId="0" borderId="9" xfId="0" applyNumberFormat="1" applyFont="1" applyBorder="1" applyAlignment="1">
      <alignment horizontal="center" vertical="center"/>
    </xf>
    <xf numFmtId="49" fontId="31" fillId="0" borderId="57" xfId="0" applyNumberFormat="1" applyFont="1" applyBorder="1" applyAlignment="1">
      <alignment horizontal="left" vertical="top" wrapText="1"/>
    </xf>
    <xf numFmtId="49" fontId="7" fillId="0" borderId="58"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0" fontId="4" fillId="0" borderId="60" xfId="0" applyFont="1" applyBorder="1" applyAlignment="1">
      <alignment/>
    </xf>
    <xf numFmtId="0" fontId="4" fillId="0" borderId="22" xfId="0" applyFont="1" applyBorder="1" applyAlignment="1">
      <alignment/>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37"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21" fillId="2" borderId="60" xfId="0" applyNumberFormat="1" applyFont="1" applyFill="1" applyBorder="1" applyAlignment="1">
      <alignment horizontal="center" vertical="center"/>
    </xf>
    <xf numFmtId="164" fontId="21" fillId="2" borderId="62"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4" fontId="9" fillId="0" borderId="27" xfId="0" applyNumberFormat="1" applyFont="1" applyBorder="1" applyAlignment="1">
      <alignment horizontal="center" vertical="center"/>
    </xf>
    <xf numFmtId="2" fontId="4" fillId="0" borderId="60" xfId="0" applyNumberFormat="1" applyFont="1" applyBorder="1" applyAlignment="1">
      <alignment horizontal="center"/>
    </xf>
    <xf numFmtId="2" fontId="4" fillId="0" borderId="22" xfId="0" applyNumberFormat="1" applyFont="1" applyBorder="1" applyAlignment="1">
      <alignment horizont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2" fontId="4" fillId="0" borderId="57" xfId="0" applyNumberFormat="1" applyFont="1" applyBorder="1" applyAlignment="1">
      <alignment horizontal="center"/>
    </xf>
    <xf numFmtId="2" fontId="4" fillId="0" borderId="37"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6" xfId="0" applyFont="1" applyBorder="1" applyAlignment="1">
      <alignment horizontal="center"/>
    </xf>
    <xf numFmtId="0" fontId="15" fillId="0" borderId="65" xfId="0" applyFont="1" applyBorder="1" applyAlignment="1">
      <alignment horizontal="center"/>
    </xf>
    <xf numFmtId="0" fontId="15" fillId="0" borderId="44" xfId="0" applyFont="1" applyBorder="1" applyAlignment="1">
      <alignment horizontal="center"/>
    </xf>
    <xf numFmtId="0" fontId="4" fillId="0" borderId="57" xfId="0" applyFont="1" applyBorder="1" applyAlignment="1">
      <alignment/>
    </xf>
    <xf numFmtId="0" fontId="4" fillId="0" borderId="37" xfId="0" applyFont="1" applyBorder="1" applyAlignment="1">
      <alignment/>
    </xf>
    <xf numFmtId="0" fontId="4" fillId="0" borderId="35"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59" xfId="0" applyFont="1" applyBorder="1" applyAlignment="1">
      <alignment/>
    </xf>
    <xf numFmtId="0" fontId="6" fillId="0" borderId="23" xfId="0" applyFont="1" applyBorder="1" applyAlignment="1">
      <alignment/>
    </xf>
    <xf numFmtId="2" fontId="4" fillId="0" borderId="59" xfId="0" applyNumberFormat="1" applyFont="1" applyBorder="1" applyAlignment="1">
      <alignment horizontal="center"/>
    </xf>
    <xf numFmtId="2" fontId="4" fillId="0" borderId="23" xfId="0" applyNumberFormat="1" applyFont="1" applyBorder="1" applyAlignment="1">
      <alignment horizontal="center"/>
    </xf>
    <xf numFmtId="2" fontId="0" fillId="0" borderId="60" xfId="0" applyNumberFormat="1" applyFont="1" applyBorder="1" applyAlignment="1">
      <alignment horizontal="right"/>
    </xf>
    <xf numFmtId="2" fontId="0" fillId="0" borderId="22" xfId="0" applyNumberFormat="1" applyFont="1" applyBorder="1" applyAlignment="1">
      <alignment horizontal="right"/>
    </xf>
    <xf numFmtId="2" fontId="4" fillId="0" borderId="62" xfId="0" applyNumberFormat="1" applyFont="1" applyBorder="1" applyAlignment="1">
      <alignment horizontal="center"/>
    </xf>
    <xf numFmtId="49" fontId="31" fillId="0" borderId="35"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9" xfId="0" applyFont="1" applyBorder="1" applyAlignment="1">
      <alignment/>
    </xf>
    <xf numFmtId="0" fontId="4" fillId="0" borderId="23" xfId="0" applyFont="1" applyBorder="1" applyAlignment="1">
      <alignment/>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0" fontId="15" fillId="0" borderId="60" xfId="0" applyFont="1" applyBorder="1" applyAlignment="1">
      <alignment horizontal="center"/>
    </xf>
    <xf numFmtId="0" fontId="15" fillId="0" borderId="62" xfId="0" applyFont="1" applyBorder="1" applyAlignment="1">
      <alignment horizontal="center"/>
    </xf>
    <xf numFmtId="0" fontId="15" fillId="0" borderId="22" xfId="0" applyFont="1" applyBorder="1" applyAlignment="1">
      <alignment horizontal="center"/>
    </xf>
    <xf numFmtId="49" fontId="31" fillId="0" borderId="66" xfId="0" applyNumberFormat="1" applyFont="1" applyBorder="1" applyAlignment="1">
      <alignment horizontal="left" vertical="top" wrapText="1"/>
    </xf>
    <xf numFmtId="2" fontId="4" fillId="0" borderId="60"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60" xfId="0" applyFont="1" applyBorder="1" applyAlignment="1">
      <alignment vertical="center"/>
    </xf>
    <xf numFmtId="0" fontId="4" fillId="0" borderId="22" xfId="0" applyFont="1" applyBorder="1" applyAlignment="1">
      <alignment vertical="center"/>
    </xf>
    <xf numFmtId="49" fontId="31" fillId="0" borderId="28" xfId="0" applyNumberFormat="1" applyFont="1" applyBorder="1" applyAlignment="1">
      <alignment horizontal="left" vertical="top" wrapText="1"/>
    </xf>
    <xf numFmtId="2" fontId="4" fillId="0" borderId="61" xfId="0" applyNumberFormat="1" applyFont="1" applyBorder="1" applyAlignment="1">
      <alignment horizontal="center"/>
    </xf>
    <xf numFmtId="2" fontId="4" fillId="0" borderId="36" xfId="0" applyNumberFormat="1" applyFont="1" applyBorder="1" applyAlignment="1">
      <alignment horizontal="center"/>
    </xf>
    <xf numFmtId="2" fontId="4" fillId="0" borderId="44" xfId="0" applyNumberFormat="1" applyFont="1" applyBorder="1" applyAlignment="1">
      <alignment horizontal="center"/>
    </xf>
    <xf numFmtId="3" fontId="21" fillId="0" borderId="7" xfId="0" applyNumberFormat="1" applyFont="1" applyBorder="1" applyAlignment="1">
      <alignment horizontal="center" vertical="center"/>
    </xf>
    <xf numFmtId="3" fontId="21" fillId="0" borderId="34" xfId="0" applyNumberFormat="1" applyFont="1" applyBorder="1" applyAlignment="1">
      <alignment horizontal="center" vertical="center"/>
    </xf>
    <xf numFmtId="3" fontId="21" fillId="0" borderId="39" xfId="0" applyNumberFormat="1" applyFont="1" applyBorder="1" applyAlignment="1">
      <alignment horizontal="center" vertical="center"/>
    </xf>
    <xf numFmtId="164" fontId="22" fillId="0" borderId="42" xfId="0" applyNumberFormat="1" applyFont="1" applyBorder="1" applyAlignment="1">
      <alignment horizontal="center" vertical="center"/>
    </xf>
    <xf numFmtId="164" fontId="22" fillId="0" borderId="47" xfId="0" applyNumberFormat="1" applyFont="1" applyBorder="1" applyAlignment="1">
      <alignment horizontal="center" vertical="center"/>
    </xf>
    <xf numFmtId="164" fontId="22" fillId="0" borderId="16"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67" xfId="0" applyNumberFormat="1" applyFont="1" applyBorder="1" applyAlignment="1">
      <alignment horizontal="center" vertical="center"/>
    </xf>
    <xf numFmtId="2" fontId="15" fillId="0" borderId="34" xfId="0" applyNumberFormat="1" applyFont="1" applyBorder="1" applyAlignment="1">
      <alignment horizontal="center" vertical="center"/>
    </xf>
    <xf numFmtId="2" fontId="15" fillId="0" borderId="39" xfId="0" applyNumberFormat="1" applyFont="1" applyBorder="1" applyAlignment="1">
      <alignment horizontal="center" vertical="center"/>
    </xf>
    <xf numFmtId="2" fontId="15" fillId="0" borderId="7" xfId="0" applyNumberFormat="1" applyFont="1" applyBorder="1" applyAlignment="1">
      <alignment horizontal="center" vertical="center"/>
    </xf>
    <xf numFmtId="164" fontId="26" fillId="0" borderId="42" xfId="0" applyNumberFormat="1" applyFont="1" applyBorder="1" applyAlignment="1">
      <alignment horizontal="center" vertical="center"/>
    </xf>
    <xf numFmtId="164" fontId="26" fillId="0" borderId="47" xfId="0" applyNumberFormat="1" applyFont="1" applyBorder="1" applyAlignment="1">
      <alignment horizontal="center" vertical="center"/>
    </xf>
    <xf numFmtId="164" fontId="26" fillId="0" borderId="16"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17"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7" xfId="0" applyNumberFormat="1" applyFont="1" applyBorder="1" applyAlignment="1">
      <alignment horizontal="center" vertical="center"/>
    </xf>
    <xf numFmtId="3" fontId="21" fillId="0" borderId="38" xfId="0" applyNumberFormat="1" applyFont="1" applyBorder="1" applyAlignment="1">
      <alignment horizontal="center" vertical="center"/>
    </xf>
    <xf numFmtId="3" fontId="21" fillId="0" borderId="68" xfId="0" applyNumberFormat="1" applyFont="1" applyBorder="1" applyAlignment="1">
      <alignment horizontal="center" vertical="center"/>
    </xf>
    <xf numFmtId="49" fontId="5" fillId="0" borderId="0" xfId="0" applyNumberFormat="1" applyFont="1" applyAlignment="1">
      <alignment horizontal="left" vertical="center" wrapText="1"/>
    </xf>
    <xf numFmtId="0" fontId="1" fillId="0" borderId="43" xfId="0" applyFont="1" applyBorder="1" applyAlignment="1">
      <alignment horizontal="center" vertical="center"/>
    </xf>
    <xf numFmtId="0" fontId="1" fillId="0" borderId="54" xfId="0" applyFont="1" applyBorder="1" applyAlignment="1">
      <alignment horizontal="center" vertical="center"/>
    </xf>
    <xf numFmtId="164" fontId="1" fillId="0" borderId="56" xfId="0" applyNumberFormat="1" applyFont="1" applyBorder="1" applyAlignment="1">
      <alignment horizontal="center" vertical="center"/>
    </xf>
    <xf numFmtId="164" fontId="1" fillId="0" borderId="67"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67" xfId="0" applyNumberFormat="1" applyFont="1" applyBorder="1" applyAlignment="1">
      <alignment horizontal="center" vertical="center"/>
    </xf>
    <xf numFmtId="164" fontId="9" fillId="0" borderId="23"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164" fontId="22" fillId="0" borderId="18" xfId="0" applyNumberFormat="1" applyFont="1" applyBorder="1" applyAlignment="1">
      <alignment horizontal="center" vertical="center"/>
    </xf>
    <xf numFmtId="49" fontId="30" fillId="0" borderId="69" xfId="0" applyNumberFormat="1" applyFont="1" applyBorder="1" applyAlignment="1">
      <alignment horizontal="left" vertical="center"/>
    </xf>
    <xf numFmtId="49" fontId="30" fillId="0" borderId="70" xfId="0" applyNumberFormat="1" applyFont="1" applyBorder="1" applyAlignment="1">
      <alignment horizontal="left" vertical="center"/>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left"/>
    </xf>
    <xf numFmtId="164" fontId="22" fillId="0" borderId="71" xfId="0" applyNumberFormat="1" applyFont="1" applyBorder="1" applyAlignment="1">
      <alignment horizontal="center" vertical="center"/>
    </xf>
    <xf numFmtId="2" fontId="15" fillId="0" borderId="68"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1" fillId="0" borderId="34" xfId="0" applyNumberFormat="1" applyFont="1" applyBorder="1" applyAlignment="1">
      <alignment horizontal="center" vertical="center"/>
    </xf>
    <xf numFmtId="164" fontId="21" fillId="0" borderId="70" xfId="0" applyNumberFormat="1"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xf>
    <xf numFmtId="164" fontId="26" fillId="0" borderId="67"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4" fontId="21" fillId="0" borderId="30" xfId="0" applyNumberFormat="1" applyFont="1" applyBorder="1" applyAlignment="1">
      <alignment horizontal="center" vertical="center"/>
    </xf>
    <xf numFmtId="164" fontId="22" fillId="0" borderId="60" xfId="0" applyNumberFormat="1" applyFont="1" applyBorder="1" applyAlignment="1">
      <alignment horizontal="center" vertical="center"/>
    </xf>
    <xf numFmtId="164" fontId="22" fillId="0" borderId="62" xfId="0" applyNumberFormat="1" applyFont="1" applyBorder="1" applyAlignment="1">
      <alignment horizontal="center" vertical="center"/>
    </xf>
    <xf numFmtId="164" fontId="22" fillId="0" borderId="22" xfId="0" applyNumberFormat="1" applyFont="1" applyBorder="1" applyAlignment="1">
      <alignment horizontal="center" vertical="center"/>
    </xf>
    <xf numFmtId="49" fontId="16" fillId="0" borderId="60"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9" xfId="0" applyFont="1" applyBorder="1" applyAlignment="1">
      <alignment horizontal="center" vertical="center"/>
    </xf>
    <xf numFmtId="164" fontId="21" fillId="0" borderId="7" xfId="0" applyNumberFormat="1" applyFont="1" applyBorder="1" applyAlignment="1">
      <alignment horizontal="center" vertical="center"/>
    </xf>
    <xf numFmtId="164" fontId="21" fillId="0" borderId="30" xfId="0" applyNumberFormat="1" applyFont="1" applyBorder="1" applyAlignment="1">
      <alignment horizontal="center" vertical="center"/>
    </xf>
    <xf numFmtId="164" fontId="21" fillId="0" borderId="23" xfId="0" applyNumberFormat="1" applyFont="1" applyBorder="1" applyAlignment="1">
      <alignment horizontal="center" vertical="center"/>
    </xf>
    <xf numFmtId="4" fontId="21" fillId="0" borderId="23" xfId="0" applyNumberFormat="1" applyFont="1" applyBorder="1" applyAlignment="1">
      <alignment horizontal="center" vertical="center"/>
    </xf>
    <xf numFmtId="4" fontId="21" fillId="0" borderId="0" xfId="0" applyNumberFormat="1" applyFont="1"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3" fontId="21" fillId="0" borderId="10" xfId="0" applyNumberFormat="1" applyFont="1"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164" fontId="22" fillId="0" borderId="30" xfId="0" applyNumberFormat="1" applyFont="1" applyBorder="1" applyAlignment="1">
      <alignment horizontal="center" vertical="center"/>
    </xf>
    <xf numFmtId="3" fontId="21" fillId="0" borderId="67" xfId="0" applyNumberFormat="1" applyFont="1" applyBorder="1" applyAlignment="1">
      <alignment horizontal="center" vertical="center"/>
    </xf>
    <xf numFmtId="3" fontId="21" fillId="0" borderId="48" xfId="0" applyNumberFormat="1" applyFont="1" applyBorder="1" applyAlignment="1">
      <alignment horizontal="center" vertical="center"/>
    </xf>
    <xf numFmtId="3" fontId="21" fillId="0" borderId="17"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2</xdr:row>
      <xdr:rowOff>0</xdr:rowOff>
    </xdr:from>
    <xdr:to>
      <xdr:col>14</xdr:col>
      <xdr:colOff>571500</xdr:colOff>
      <xdr:row>2</xdr:row>
      <xdr:rowOff>0</xdr:rowOff>
    </xdr:to>
    <xdr:sp>
      <xdr:nvSpPr>
        <xdr:cNvPr id="2" name="text 9"/>
        <xdr:cNvSpPr txBox="1">
          <a:spLocks noChangeArrowheads="1"/>
        </xdr:cNvSpPr>
      </xdr:nvSpPr>
      <xdr:spPr>
        <a:xfrm>
          <a:off x="4410075" y="1714500"/>
          <a:ext cx="3171825"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57150</xdr:colOff>
      <xdr:row>1</xdr:row>
      <xdr:rowOff>47625</xdr:rowOff>
    </xdr:from>
    <xdr:to>
      <xdr:col>14</xdr:col>
      <xdr:colOff>571500</xdr:colOff>
      <xdr:row>2</xdr:row>
      <xdr:rowOff>0</xdr:rowOff>
    </xdr:to>
    <xdr:sp>
      <xdr:nvSpPr>
        <xdr:cNvPr id="4" name="text 9"/>
        <xdr:cNvSpPr txBox="1">
          <a:spLocks noChangeArrowheads="1"/>
        </xdr:cNvSpPr>
      </xdr:nvSpPr>
      <xdr:spPr>
        <a:xfrm>
          <a:off x="4410075" y="238125"/>
          <a:ext cx="317182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0</xdr:colOff>
      <xdr:row>15</xdr:row>
      <xdr:rowOff>0</xdr:rowOff>
    </xdr:to>
    <xdr:sp>
      <xdr:nvSpPr>
        <xdr:cNvPr id="1" name="text 20"/>
        <xdr:cNvSpPr txBox="1">
          <a:spLocks noChangeArrowheads="1"/>
        </xdr:cNvSpPr>
      </xdr:nvSpPr>
      <xdr:spPr>
        <a:xfrm>
          <a:off x="333375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15</xdr:row>
      <xdr:rowOff>0</xdr:rowOff>
    </xdr:from>
    <xdr:to>
      <xdr:col>2</xdr:col>
      <xdr:colOff>0</xdr:colOff>
      <xdr:row>15</xdr:row>
      <xdr:rowOff>0</xdr:rowOff>
    </xdr:to>
    <xdr:sp>
      <xdr:nvSpPr>
        <xdr:cNvPr id="2" name="text 21"/>
        <xdr:cNvSpPr txBox="1">
          <a:spLocks noChangeArrowheads="1"/>
        </xdr:cNvSpPr>
      </xdr:nvSpPr>
      <xdr:spPr>
        <a:xfrm>
          <a:off x="333375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15</xdr:row>
      <xdr:rowOff>0</xdr:rowOff>
    </xdr:from>
    <xdr:to>
      <xdr:col>4</xdr:col>
      <xdr:colOff>0</xdr:colOff>
      <xdr:row>15</xdr:row>
      <xdr:rowOff>0</xdr:rowOff>
    </xdr:to>
    <xdr:sp>
      <xdr:nvSpPr>
        <xdr:cNvPr id="3" name="text 23"/>
        <xdr:cNvSpPr txBox="1">
          <a:spLocks noChangeArrowheads="1"/>
        </xdr:cNvSpPr>
      </xdr:nvSpPr>
      <xdr:spPr>
        <a:xfrm>
          <a:off x="520065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15</xdr:row>
      <xdr:rowOff>0</xdr:rowOff>
    </xdr:from>
    <xdr:to>
      <xdr:col>5</xdr:col>
      <xdr:colOff>0</xdr:colOff>
      <xdr:row>15</xdr:row>
      <xdr:rowOff>0</xdr:rowOff>
    </xdr:to>
    <xdr:sp>
      <xdr:nvSpPr>
        <xdr:cNvPr id="4" name="text 25"/>
        <xdr:cNvSpPr txBox="1">
          <a:spLocks noChangeArrowheads="1"/>
        </xdr:cNvSpPr>
      </xdr:nvSpPr>
      <xdr:spPr>
        <a:xfrm>
          <a:off x="613410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15</xdr:row>
      <xdr:rowOff>0</xdr:rowOff>
    </xdr:from>
    <xdr:to>
      <xdr:col>2</xdr:col>
      <xdr:colOff>0</xdr:colOff>
      <xdr:row>15</xdr:row>
      <xdr:rowOff>0</xdr:rowOff>
    </xdr:to>
    <xdr:sp>
      <xdr:nvSpPr>
        <xdr:cNvPr id="5" name="TextBox 12"/>
        <xdr:cNvSpPr txBox="1">
          <a:spLocks noChangeArrowheads="1"/>
        </xdr:cNvSpPr>
      </xdr:nvSpPr>
      <xdr:spPr>
        <a:xfrm>
          <a:off x="333375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15</xdr:row>
      <xdr:rowOff>0</xdr:rowOff>
    </xdr:from>
    <xdr:to>
      <xdr:col>2</xdr:col>
      <xdr:colOff>0</xdr:colOff>
      <xdr:row>15</xdr:row>
      <xdr:rowOff>0</xdr:rowOff>
    </xdr:to>
    <xdr:sp>
      <xdr:nvSpPr>
        <xdr:cNvPr id="6" name="TextBox 13"/>
        <xdr:cNvSpPr txBox="1">
          <a:spLocks noChangeArrowheads="1"/>
        </xdr:cNvSpPr>
      </xdr:nvSpPr>
      <xdr:spPr>
        <a:xfrm>
          <a:off x="333375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15</xdr:row>
      <xdr:rowOff>0</xdr:rowOff>
    </xdr:from>
    <xdr:to>
      <xdr:col>4</xdr:col>
      <xdr:colOff>0</xdr:colOff>
      <xdr:row>15</xdr:row>
      <xdr:rowOff>0</xdr:rowOff>
    </xdr:to>
    <xdr:sp>
      <xdr:nvSpPr>
        <xdr:cNvPr id="7" name="TextBox 14"/>
        <xdr:cNvSpPr txBox="1">
          <a:spLocks noChangeArrowheads="1"/>
        </xdr:cNvSpPr>
      </xdr:nvSpPr>
      <xdr:spPr>
        <a:xfrm>
          <a:off x="520065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15</xdr:row>
      <xdr:rowOff>0</xdr:rowOff>
    </xdr:from>
    <xdr:to>
      <xdr:col>5</xdr:col>
      <xdr:colOff>0</xdr:colOff>
      <xdr:row>15</xdr:row>
      <xdr:rowOff>0</xdr:rowOff>
    </xdr:to>
    <xdr:sp>
      <xdr:nvSpPr>
        <xdr:cNvPr id="8" name="TextBox 15"/>
        <xdr:cNvSpPr txBox="1">
          <a:spLocks noChangeArrowheads="1"/>
        </xdr:cNvSpPr>
      </xdr:nvSpPr>
      <xdr:spPr>
        <a:xfrm>
          <a:off x="6134100" y="28479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52"/>
  <sheetViews>
    <sheetView showGridLines="0" tabSelected="1" workbookViewId="0" topLeftCell="A16">
      <selection activeCell="A27" sqref="A27:A31"/>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144</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125</v>
      </c>
      <c r="C9" s="12"/>
      <c r="D9" s="12"/>
      <c r="E9" s="3"/>
      <c r="F9" s="2"/>
      <c r="G9" s="3"/>
      <c r="H9" s="2"/>
      <c r="I9" s="3"/>
      <c r="J9" s="2"/>
      <c r="K9" s="3"/>
      <c r="L9" s="3"/>
      <c r="M9" s="3"/>
      <c r="N9" s="3"/>
      <c r="O9" s="3"/>
      <c r="P9" s="3"/>
    </row>
    <row r="10" spans="1:16" ht="12.75">
      <c r="A10" s="11" t="s">
        <v>55</v>
      </c>
      <c r="B10" s="11" t="s">
        <v>131</v>
      </c>
      <c r="C10" s="12"/>
      <c r="D10" s="12"/>
      <c r="E10" s="3"/>
      <c r="F10" s="2"/>
      <c r="G10" s="3"/>
      <c r="H10" s="2"/>
      <c r="I10" s="3"/>
      <c r="J10" s="2"/>
      <c r="K10" s="3"/>
      <c r="L10" s="3"/>
      <c r="M10" s="3"/>
      <c r="N10" s="3"/>
      <c r="O10" s="3"/>
      <c r="P10" s="3"/>
    </row>
    <row r="11" spans="1:16" ht="12.75">
      <c r="A11" s="11" t="s">
        <v>56</v>
      </c>
      <c r="B11" s="11" t="s">
        <v>126</v>
      </c>
      <c r="C11" s="12"/>
      <c r="D11" s="12"/>
      <c r="E11" s="3"/>
      <c r="F11" s="2"/>
      <c r="G11" s="3"/>
      <c r="H11" s="2"/>
      <c r="I11" s="3"/>
      <c r="J11" s="2"/>
      <c r="K11" s="3"/>
      <c r="L11" s="3"/>
      <c r="M11" s="3"/>
      <c r="N11" s="3"/>
      <c r="O11" s="3"/>
      <c r="P11" s="3"/>
    </row>
    <row r="12" spans="1:16" ht="12.75">
      <c r="A12" s="11" t="s">
        <v>127</v>
      </c>
      <c r="B12" s="11" t="s">
        <v>132</v>
      </c>
      <c r="C12" s="12"/>
      <c r="D12" s="12"/>
      <c r="E12" s="3"/>
      <c r="F12" s="2"/>
      <c r="G12" s="3"/>
      <c r="H12" s="2"/>
      <c r="I12" s="3"/>
      <c r="J12" s="2"/>
      <c r="K12" s="3"/>
      <c r="L12" s="3"/>
      <c r="M12" s="3"/>
      <c r="N12" s="3"/>
      <c r="O12" s="3"/>
      <c r="P12" s="3"/>
    </row>
    <row r="13" spans="1:16" ht="12.75">
      <c r="A13" s="11" t="s">
        <v>57</v>
      </c>
      <c r="B13" s="11" t="s">
        <v>128</v>
      </c>
      <c r="C13" s="2"/>
      <c r="D13" s="2"/>
      <c r="E13" s="3"/>
      <c r="F13" s="2"/>
      <c r="G13" s="3"/>
      <c r="H13" s="2"/>
      <c r="I13" s="3"/>
      <c r="J13" s="2"/>
      <c r="K13" s="3"/>
      <c r="L13" s="3"/>
      <c r="M13" s="3"/>
      <c r="N13" s="3"/>
      <c r="O13" s="3"/>
      <c r="P13" s="3"/>
    </row>
    <row r="14" spans="1:16" ht="12.75">
      <c r="A14" s="11" t="s">
        <v>129</v>
      </c>
      <c r="B14" s="11" t="s">
        <v>130</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72" t="s">
        <v>5</v>
      </c>
      <c r="B16" s="272"/>
      <c r="C16" s="272"/>
      <c r="D16" s="272"/>
      <c r="E16" s="272"/>
      <c r="F16" s="272"/>
      <c r="G16" s="272"/>
      <c r="H16" s="272"/>
      <c r="I16" s="272"/>
      <c r="J16" s="272"/>
      <c r="K16" s="272"/>
      <c r="L16" s="272"/>
      <c r="M16" s="272"/>
      <c r="N16" s="272"/>
      <c r="O16" s="272"/>
      <c r="P16" s="19"/>
    </row>
    <row r="17" spans="1:16" ht="15">
      <c r="A17" s="19"/>
      <c r="B17" s="19"/>
      <c r="C17" s="19"/>
      <c r="D17" s="19"/>
      <c r="E17" s="19"/>
      <c r="F17" s="19"/>
      <c r="G17" s="19"/>
      <c r="H17" s="19"/>
      <c r="I17" s="19"/>
      <c r="J17" s="19"/>
      <c r="K17" s="19"/>
      <c r="L17" s="19"/>
      <c r="M17" s="19"/>
      <c r="N17" s="19"/>
      <c r="O17" s="19"/>
      <c r="P17" s="19"/>
    </row>
    <row r="18" spans="1:16" ht="15.75" thickBot="1">
      <c r="A18" s="273" t="s">
        <v>248</v>
      </c>
      <c r="B18" s="273"/>
      <c r="C18" s="273"/>
      <c r="D18" s="273"/>
      <c r="E18" s="273"/>
      <c r="F18" s="273"/>
      <c r="G18" s="273"/>
      <c r="H18" s="273"/>
      <c r="I18" s="273"/>
      <c r="J18" s="273"/>
      <c r="K18" s="273"/>
      <c r="L18" s="273"/>
      <c r="M18" s="273"/>
      <c r="N18" s="273"/>
      <c r="O18" s="273"/>
      <c r="P18" s="4"/>
    </row>
    <row r="19" spans="1:16" ht="12.75" customHeight="1" thickBot="1">
      <c r="A19" s="274" t="s">
        <v>47</v>
      </c>
      <c r="B19" s="275"/>
      <c r="C19" s="275"/>
      <c r="D19" s="275"/>
      <c r="E19" s="275"/>
      <c r="F19" s="275"/>
      <c r="G19" s="275"/>
      <c r="H19" s="275"/>
      <c r="I19" s="275"/>
      <c r="J19" s="275"/>
      <c r="K19" s="275"/>
      <c r="L19" s="275"/>
      <c r="M19" s="275"/>
      <c r="N19" s="275"/>
      <c r="O19" s="276"/>
      <c r="P19" s="22"/>
    </row>
    <row r="20" spans="1:16" ht="12.75" customHeight="1">
      <c r="A20" s="277" t="s">
        <v>6</v>
      </c>
      <c r="B20" s="278"/>
      <c r="C20" s="53" t="s">
        <v>8</v>
      </c>
      <c r="D20" s="23"/>
      <c r="E20" s="28" t="s">
        <v>9</v>
      </c>
      <c r="F20" s="23"/>
      <c r="G20" s="28" t="s">
        <v>10</v>
      </c>
      <c r="H20" s="23"/>
      <c r="I20" s="28" t="s">
        <v>11</v>
      </c>
      <c r="J20" s="23"/>
      <c r="K20" s="25" t="s">
        <v>12</v>
      </c>
      <c r="L20" s="23"/>
      <c r="M20" s="25" t="s">
        <v>13</v>
      </c>
      <c r="N20" s="69"/>
      <c r="O20" s="279" t="s">
        <v>133</v>
      </c>
      <c r="P20" s="14"/>
    </row>
    <row r="21" spans="1:16" ht="12.75" customHeight="1" thickBot="1">
      <c r="A21" s="281" t="s">
        <v>14</v>
      </c>
      <c r="B21" s="282"/>
      <c r="C21" s="54" t="s">
        <v>16</v>
      </c>
      <c r="D21" s="29"/>
      <c r="E21" s="26" t="s">
        <v>17</v>
      </c>
      <c r="F21" s="27"/>
      <c r="G21" s="26" t="s">
        <v>18</v>
      </c>
      <c r="H21" s="27"/>
      <c r="I21" s="26" t="s">
        <v>19</v>
      </c>
      <c r="J21" s="27"/>
      <c r="K21" s="26" t="s">
        <v>20</v>
      </c>
      <c r="L21" s="24"/>
      <c r="M21" s="26" t="s">
        <v>21</v>
      </c>
      <c r="N21" s="70"/>
      <c r="O21" s="280"/>
      <c r="P21" s="14"/>
    </row>
    <row r="22" spans="1:16" ht="12.75" customHeight="1" thickBot="1">
      <c r="A22" s="245" t="s">
        <v>153</v>
      </c>
      <c r="B22" s="248" t="s">
        <v>134</v>
      </c>
      <c r="C22" s="249"/>
      <c r="D22" s="71">
        <v>6</v>
      </c>
      <c r="E22" s="262">
        <v>6</v>
      </c>
      <c r="F22" s="263"/>
      <c r="G22" s="262">
        <v>6</v>
      </c>
      <c r="H22" s="263"/>
      <c r="I22" s="262">
        <v>6</v>
      </c>
      <c r="J22" s="263"/>
      <c r="K22" s="262">
        <v>9.9</v>
      </c>
      <c r="L22" s="263"/>
      <c r="M22" s="262">
        <v>6</v>
      </c>
      <c r="N22" s="263"/>
      <c r="O22" s="73" t="s">
        <v>135</v>
      </c>
      <c r="P22" s="14"/>
    </row>
    <row r="23" spans="1:16" ht="12.75" customHeight="1">
      <c r="A23" s="246"/>
      <c r="B23" s="58" t="s">
        <v>7</v>
      </c>
      <c r="C23" s="50"/>
      <c r="D23" s="75">
        <v>557445</v>
      </c>
      <c r="E23" s="92"/>
      <c r="F23" s="51">
        <v>542777</v>
      </c>
      <c r="G23" s="52"/>
      <c r="H23" s="51">
        <v>550732</v>
      </c>
      <c r="I23" s="52"/>
      <c r="J23" s="51">
        <v>545508</v>
      </c>
      <c r="K23" s="74" t="s">
        <v>136</v>
      </c>
      <c r="L23" s="51">
        <v>633969</v>
      </c>
      <c r="M23" s="52"/>
      <c r="N23" s="75">
        <v>452612</v>
      </c>
      <c r="O23" s="63">
        <f>(D23+F23+H23+J23+L23+N23)/6</f>
        <v>547173.8333333334</v>
      </c>
      <c r="P23" s="14"/>
    </row>
    <row r="24" spans="1:16" ht="12.75" customHeight="1">
      <c r="A24" s="246"/>
      <c r="B24" s="55" t="s">
        <v>58</v>
      </c>
      <c r="C24" s="30"/>
      <c r="D24" s="91">
        <v>7306</v>
      </c>
      <c r="E24" s="93"/>
      <c r="F24" s="47">
        <v>7259</v>
      </c>
      <c r="G24" s="44"/>
      <c r="H24" s="47">
        <v>7289</v>
      </c>
      <c r="I24" s="44"/>
      <c r="J24" s="47">
        <v>7267</v>
      </c>
      <c r="K24" s="44"/>
      <c r="L24" s="47">
        <v>11920</v>
      </c>
      <c r="M24" s="44"/>
      <c r="N24" s="76">
        <v>7479</v>
      </c>
      <c r="O24" s="77">
        <f aca="true" t="shared" si="0" ref="O24:O46">(D24+F24+H24+J24+L24+N24)/6</f>
        <v>8086.666666666667</v>
      </c>
      <c r="P24" s="20"/>
    </row>
    <row r="25" spans="1:16" ht="12.75" customHeight="1">
      <c r="A25" s="246"/>
      <c r="B25" s="56" t="s">
        <v>59</v>
      </c>
      <c r="C25" s="31"/>
      <c r="D25" s="76">
        <v>403809</v>
      </c>
      <c r="E25" s="94"/>
      <c r="F25" s="48">
        <v>400139</v>
      </c>
      <c r="G25" s="49"/>
      <c r="H25" s="48">
        <v>401065</v>
      </c>
      <c r="I25" s="49"/>
      <c r="J25" s="48">
        <v>400149</v>
      </c>
      <c r="K25" s="49"/>
      <c r="L25" s="48">
        <v>483394</v>
      </c>
      <c r="M25" s="49"/>
      <c r="N25" s="76">
        <v>330532</v>
      </c>
      <c r="O25" s="77">
        <f t="shared" si="0"/>
        <v>403181.3333333333</v>
      </c>
      <c r="P25" s="21"/>
    </row>
    <row r="26" spans="1:16" ht="12.75" customHeight="1" thickBot="1">
      <c r="A26" s="247"/>
      <c r="B26" s="78" t="s">
        <v>15</v>
      </c>
      <c r="C26" s="79"/>
      <c r="D26" s="153">
        <f>D25+D24</f>
        <v>411115</v>
      </c>
      <c r="E26" s="156"/>
      <c r="F26" s="154">
        <f>F25+F24</f>
        <v>407398</v>
      </c>
      <c r="G26" s="79"/>
      <c r="H26" s="154">
        <f>H25+H24</f>
        <v>408354</v>
      </c>
      <c r="I26" s="79"/>
      <c r="J26" s="154">
        <f>J25+J24</f>
        <v>407416</v>
      </c>
      <c r="K26" s="79"/>
      <c r="L26" s="154">
        <f>L25+L24</f>
        <v>495314</v>
      </c>
      <c r="M26" s="79"/>
      <c r="N26" s="153">
        <f>N25+N24</f>
        <v>338011</v>
      </c>
      <c r="O26" s="80">
        <f t="shared" si="0"/>
        <v>411268</v>
      </c>
      <c r="P26" s="20"/>
    </row>
    <row r="27" spans="1:16" ht="12.75" customHeight="1" thickBot="1">
      <c r="A27" s="288" t="s">
        <v>289</v>
      </c>
      <c r="B27" s="248" t="s">
        <v>134</v>
      </c>
      <c r="C27" s="249"/>
      <c r="D27" s="71">
        <v>9.5</v>
      </c>
      <c r="E27" s="262">
        <v>9.5</v>
      </c>
      <c r="F27" s="263"/>
      <c r="G27" s="262">
        <v>9.5</v>
      </c>
      <c r="H27" s="263"/>
      <c r="I27" s="262">
        <v>9.5</v>
      </c>
      <c r="J27" s="263"/>
      <c r="K27" s="262">
        <v>13</v>
      </c>
      <c r="L27" s="263"/>
      <c r="M27" s="285" t="s">
        <v>137</v>
      </c>
      <c r="N27" s="286"/>
      <c r="O27" s="73" t="s">
        <v>135</v>
      </c>
      <c r="P27" s="20"/>
    </row>
    <row r="28" spans="1:16" ht="12.75" customHeight="1">
      <c r="A28" s="289"/>
      <c r="B28" s="58" t="s">
        <v>7</v>
      </c>
      <c r="C28" s="50"/>
      <c r="D28" s="75">
        <v>90185</v>
      </c>
      <c r="E28" s="92"/>
      <c r="F28" s="51">
        <v>87634</v>
      </c>
      <c r="G28" s="74" t="s">
        <v>136</v>
      </c>
      <c r="H28" s="51">
        <v>90461</v>
      </c>
      <c r="I28" s="52"/>
      <c r="J28" s="51">
        <v>88919</v>
      </c>
      <c r="K28" s="74" t="s">
        <v>136</v>
      </c>
      <c r="L28" s="51">
        <v>99393</v>
      </c>
      <c r="M28" s="52"/>
      <c r="N28" s="82" t="s">
        <v>138</v>
      </c>
      <c r="O28" s="63">
        <f>(D28+F28+H28+J28+L28)/5</f>
        <v>91318.4</v>
      </c>
      <c r="P28" s="20"/>
    </row>
    <row r="29" spans="1:16" ht="12.75" customHeight="1">
      <c r="A29" s="289"/>
      <c r="B29" s="55" t="s">
        <v>58</v>
      </c>
      <c r="C29" s="30"/>
      <c r="D29" s="91">
        <v>60842</v>
      </c>
      <c r="E29" s="93"/>
      <c r="F29" s="47">
        <v>60673</v>
      </c>
      <c r="G29" s="44"/>
      <c r="H29" s="47">
        <v>60888</v>
      </c>
      <c r="I29" s="44"/>
      <c r="J29" s="47">
        <v>60744</v>
      </c>
      <c r="K29" s="44"/>
      <c r="L29" s="47">
        <v>62517</v>
      </c>
      <c r="M29" s="44"/>
      <c r="N29" s="76" t="s">
        <v>138</v>
      </c>
      <c r="O29" s="64">
        <f>(D29+F29+H29+J29+L29)/5</f>
        <v>61132.8</v>
      </c>
      <c r="P29" s="20"/>
    </row>
    <row r="30" spans="1:16" ht="12.75" customHeight="1">
      <c r="A30" s="289"/>
      <c r="B30" s="56" t="s">
        <v>59</v>
      </c>
      <c r="C30" s="31"/>
      <c r="D30" s="76">
        <v>13938</v>
      </c>
      <c r="E30" s="94"/>
      <c r="F30" s="48">
        <v>12512</v>
      </c>
      <c r="G30" s="49"/>
      <c r="H30" s="48">
        <v>13628</v>
      </c>
      <c r="I30" s="49"/>
      <c r="J30" s="48">
        <v>13259</v>
      </c>
      <c r="K30" s="49"/>
      <c r="L30" s="48">
        <v>18540</v>
      </c>
      <c r="M30" s="49"/>
      <c r="N30" s="76" t="s">
        <v>138</v>
      </c>
      <c r="O30" s="64">
        <f>(D30+F30+H30+J30+L30)/5</f>
        <v>14375.4</v>
      </c>
      <c r="P30" s="20"/>
    </row>
    <row r="31" spans="1:16" ht="12.75" customHeight="1" thickBot="1">
      <c r="A31" s="290"/>
      <c r="B31" s="83" t="s">
        <v>15</v>
      </c>
      <c r="C31" s="79"/>
      <c r="D31" s="153">
        <f>D30+D29</f>
        <v>74780</v>
      </c>
      <c r="E31" s="155"/>
      <c r="F31" s="46">
        <f>F30+F29</f>
        <v>73185</v>
      </c>
      <c r="G31" s="45"/>
      <c r="H31" s="46">
        <f>H30+H29</f>
        <v>74516</v>
      </c>
      <c r="I31" s="45"/>
      <c r="J31" s="46">
        <f>J30+J29</f>
        <v>74003</v>
      </c>
      <c r="K31" s="45"/>
      <c r="L31" s="46">
        <f>L30+L29</f>
        <v>81057</v>
      </c>
      <c r="M31" s="79"/>
      <c r="N31" s="76" t="s">
        <v>138</v>
      </c>
      <c r="O31" s="84">
        <f>(D31+F31+H31+J31+L31)/5</f>
        <v>75508.2</v>
      </c>
      <c r="P31" s="20"/>
    </row>
    <row r="32" spans="1:16" ht="12.75" customHeight="1" thickBot="1">
      <c r="A32" s="288" t="s">
        <v>154</v>
      </c>
      <c r="B32" s="248" t="s">
        <v>134</v>
      </c>
      <c r="C32" s="249"/>
      <c r="D32" s="71">
        <v>9.5</v>
      </c>
      <c r="E32" s="262">
        <v>9.5</v>
      </c>
      <c r="F32" s="263"/>
      <c r="G32" s="262">
        <v>9.5</v>
      </c>
      <c r="H32" s="263"/>
      <c r="I32" s="262">
        <v>9.5</v>
      </c>
      <c r="J32" s="263"/>
      <c r="K32" s="262">
        <v>14.5</v>
      </c>
      <c r="L32" s="287"/>
      <c r="M32" s="106"/>
      <c r="N32" s="152">
        <v>10</v>
      </c>
      <c r="O32" s="104" t="s">
        <v>135</v>
      </c>
      <c r="P32" s="20"/>
    </row>
    <row r="33" spans="1:16" ht="12.75" customHeight="1">
      <c r="A33" s="289"/>
      <c r="B33" s="58" t="s">
        <v>7</v>
      </c>
      <c r="C33" s="50"/>
      <c r="D33" s="75">
        <v>100632</v>
      </c>
      <c r="E33" s="92"/>
      <c r="F33" s="51">
        <v>95092</v>
      </c>
      <c r="G33" s="52"/>
      <c r="H33" s="51">
        <v>97111</v>
      </c>
      <c r="I33" s="52"/>
      <c r="J33" s="51">
        <v>97304</v>
      </c>
      <c r="K33" s="74" t="s">
        <v>136</v>
      </c>
      <c r="L33" s="51">
        <v>184015</v>
      </c>
      <c r="M33" s="74" t="s">
        <v>139</v>
      </c>
      <c r="N33" s="51">
        <v>128671</v>
      </c>
      <c r="O33" s="85">
        <f>(D33+F33+H33+J33+L33+N33)/6</f>
        <v>117137.5</v>
      </c>
      <c r="P33" s="20"/>
    </row>
    <row r="34" spans="1:16" ht="12.75" customHeight="1">
      <c r="A34" s="289"/>
      <c r="B34" s="55" t="s">
        <v>58</v>
      </c>
      <c r="C34" s="30"/>
      <c r="D34" s="91">
        <v>25988</v>
      </c>
      <c r="E34" s="93"/>
      <c r="F34" s="47">
        <v>25867</v>
      </c>
      <c r="G34" s="44"/>
      <c r="H34" s="47">
        <v>25827</v>
      </c>
      <c r="I34" s="44"/>
      <c r="J34" s="47">
        <v>26244</v>
      </c>
      <c r="K34" s="44"/>
      <c r="L34" s="47">
        <v>34886</v>
      </c>
      <c r="M34" s="44"/>
      <c r="N34" s="48">
        <v>31884</v>
      </c>
      <c r="O34" s="107">
        <f t="shared" si="0"/>
        <v>28449.333333333332</v>
      </c>
      <c r="P34" s="20"/>
    </row>
    <row r="35" spans="1:16" ht="12.75" customHeight="1">
      <c r="A35" s="289"/>
      <c r="B35" s="56" t="s">
        <v>59</v>
      </c>
      <c r="C35" s="31"/>
      <c r="D35" s="76">
        <v>45923</v>
      </c>
      <c r="E35" s="94"/>
      <c r="F35" s="48">
        <v>41311</v>
      </c>
      <c r="G35" s="49"/>
      <c r="H35" s="48">
        <v>43631</v>
      </c>
      <c r="I35" s="49"/>
      <c r="J35" s="48">
        <v>43502</v>
      </c>
      <c r="K35" s="49"/>
      <c r="L35" s="48">
        <v>97390</v>
      </c>
      <c r="M35" s="49"/>
      <c r="N35" s="48">
        <v>63846</v>
      </c>
      <c r="O35" s="108">
        <f t="shared" si="0"/>
        <v>55933.833333333336</v>
      </c>
      <c r="P35" s="20"/>
    </row>
    <row r="36" spans="1:16" ht="12.75" customHeight="1" thickBot="1">
      <c r="A36" s="290"/>
      <c r="B36" s="83" t="s">
        <v>15</v>
      </c>
      <c r="C36" s="79"/>
      <c r="D36" s="153">
        <f>D35+D34</f>
        <v>71911</v>
      </c>
      <c r="E36" s="155"/>
      <c r="F36" s="46">
        <f>F35+F34</f>
        <v>67178</v>
      </c>
      <c r="G36" s="45"/>
      <c r="H36" s="46">
        <f>H35+H34</f>
        <v>69458</v>
      </c>
      <c r="I36" s="45"/>
      <c r="J36" s="46">
        <f>J35+J34</f>
        <v>69746</v>
      </c>
      <c r="K36" s="45"/>
      <c r="L36" s="46">
        <f>L35+L34</f>
        <v>132276</v>
      </c>
      <c r="M36" s="79"/>
      <c r="N36" s="46">
        <f>N35+N34</f>
        <v>95730</v>
      </c>
      <c r="O36" s="86">
        <f>(D36+F36+H36+J36+L36+N36)/6</f>
        <v>84383.16666666667</v>
      </c>
      <c r="P36" s="20"/>
    </row>
    <row r="37" spans="1:16" ht="12.75" customHeight="1" thickBot="1">
      <c r="A37" s="288" t="s">
        <v>186</v>
      </c>
      <c r="B37" s="248" t="s">
        <v>134</v>
      </c>
      <c r="C37" s="278"/>
      <c r="D37" s="109">
        <v>9</v>
      </c>
      <c r="E37" s="270">
        <v>9</v>
      </c>
      <c r="F37" s="271"/>
      <c r="G37" s="270">
        <v>9</v>
      </c>
      <c r="H37" s="271"/>
      <c r="I37" s="270">
        <v>13</v>
      </c>
      <c r="J37" s="271"/>
      <c r="K37" s="270">
        <v>9</v>
      </c>
      <c r="L37" s="304"/>
      <c r="M37" s="305">
        <v>9</v>
      </c>
      <c r="N37" s="306"/>
      <c r="O37" s="105" t="s">
        <v>135</v>
      </c>
      <c r="P37" s="20"/>
    </row>
    <row r="38" spans="1:16" ht="12.75" customHeight="1">
      <c r="A38" s="289"/>
      <c r="B38" s="58" t="s">
        <v>7</v>
      </c>
      <c r="C38" s="50"/>
      <c r="D38" s="75">
        <v>355101</v>
      </c>
      <c r="E38" s="92"/>
      <c r="F38" s="51">
        <v>360359</v>
      </c>
      <c r="G38" s="52"/>
      <c r="H38" s="51">
        <v>349327</v>
      </c>
      <c r="I38" s="74" t="s">
        <v>136</v>
      </c>
      <c r="J38" s="51">
        <v>536952</v>
      </c>
      <c r="K38" s="89"/>
      <c r="L38" s="75">
        <v>353020</v>
      </c>
      <c r="M38" s="52"/>
      <c r="N38" s="51">
        <v>401477</v>
      </c>
      <c r="O38" s="85">
        <f>(D38+F38+H38+J38+L38+N38)/6</f>
        <v>392706</v>
      </c>
      <c r="P38" s="20"/>
    </row>
    <row r="39" spans="1:16" ht="12.75" customHeight="1">
      <c r="A39" s="289"/>
      <c r="B39" s="55" t="s">
        <v>58</v>
      </c>
      <c r="C39" s="30"/>
      <c r="D39" s="91">
        <v>105587</v>
      </c>
      <c r="E39" s="93"/>
      <c r="F39" s="47">
        <v>105414</v>
      </c>
      <c r="G39" s="44"/>
      <c r="H39" s="47">
        <v>105642</v>
      </c>
      <c r="I39" s="44"/>
      <c r="J39" s="47">
        <v>138677</v>
      </c>
      <c r="K39" s="44"/>
      <c r="L39" s="91">
        <v>105159</v>
      </c>
      <c r="M39" s="44"/>
      <c r="N39" s="48">
        <v>128678</v>
      </c>
      <c r="O39" s="107">
        <f t="shared" si="0"/>
        <v>114859.5</v>
      </c>
      <c r="P39" s="20"/>
    </row>
    <row r="40" spans="1:16" ht="12.75" customHeight="1">
      <c r="A40" s="289"/>
      <c r="B40" s="56" t="s">
        <v>59</v>
      </c>
      <c r="C40" s="31"/>
      <c r="D40" s="76">
        <v>180387</v>
      </c>
      <c r="E40" s="94"/>
      <c r="F40" s="48">
        <v>185685</v>
      </c>
      <c r="G40" s="49"/>
      <c r="H40" s="48">
        <v>175578</v>
      </c>
      <c r="I40" s="49"/>
      <c r="J40" s="48">
        <v>312791</v>
      </c>
      <c r="K40" s="49"/>
      <c r="L40" s="76">
        <v>175804</v>
      </c>
      <c r="M40" s="49"/>
      <c r="N40" s="48">
        <v>201795</v>
      </c>
      <c r="O40" s="108">
        <f t="shared" si="0"/>
        <v>205340</v>
      </c>
      <c r="P40" s="20"/>
    </row>
    <row r="41" spans="1:16" ht="12.75" customHeight="1" thickBot="1">
      <c r="A41" s="290"/>
      <c r="B41" s="78" t="s">
        <v>15</v>
      </c>
      <c r="C41" s="79"/>
      <c r="D41" s="153">
        <f>D40+D39</f>
        <v>285974</v>
      </c>
      <c r="E41" s="156"/>
      <c r="F41" s="154">
        <f>F40+F39</f>
        <v>291099</v>
      </c>
      <c r="G41" s="79"/>
      <c r="H41" s="154">
        <f>H40+H39</f>
        <v>281220</v>
      </c>
      <c r="I41" s="79"/>
      <c r="J41" s="154">
        <f>J40+J39</f>
        <v>451468</v>
      </c>
      <c r="K41" s="79"/>
      <c r="L41" s="154">
        <f>L40+L39</f>
        <v>280963</v>
      </c>
      <c r="M41" s="79"/>
      <c r="N41" s="154">
        <f>N40+N39</f>
        <v>330473</v>
      </c>
      <c r="O41" s="86">
        <f>(D41+F41+H41+J41+L41+N41)/6</f>
        <v>320199.5</v>
      </c>
      <c r="P41" s="20"/>
    </row>
    <row r="42" spans="1:16" ht="12.75" customHeight="1" thickBot="1">
      <c r="A42" s="288" t="s">
        <v>213</v>
      </c>
      <c r="B42" s="291" t="s">
        <v>134</v>
      </c>
      <c r="C42" s="292"/>
      <c r="D42" s="72">
        <v>9</v>
      </c>
      <c r="E42" s="283">
        <v>9</v>
      </c>
      <c r="F42" s="284"/>
      <c r="G42" s="283">
        <v>11</v>
      </c>
      <c r="H42" s="284"/>
      <c r="I42" s="283">
        <v>9</v>
      </c>
      <c r="J42" s="284"/>
      <c r="K42" s="283">
        <v>9</v>
      </c>
      <c r="L42" s="284"/>
      <c r="M42" s="283">
        <v>13</v>
      </c>
      <c r="N42" s="284"/>
      <c r="O42" s="81" t="s">
        <v>135</v>
      </c>
      <c r="P42" s="20"/>
    </row>
    <row r="43" spans="1:16" ht="12.75" customHeight="1">
      <c r="A43" s="289"/>
      <c r="B43" s="58" t="s">
        <v>7</v>
      </c>
      <c r="C43" s="50"/>
      <c r="D43" s="75">
        <v>206378</v>
      </c>
      <c r="E43" s="92"/>
      <c r="F43" s="51">
        <v>194905</v>
      </c>
      <c r="G43" s="74" t="s">
        <v>136</v>
      </c>
      <c r="H43" s="51">
        <v>250219</v>
      </c>
      <c r="I43" s="52"/>
      <c r="J43" s="51">
        <v>196115</v>
      </c>
      <c r="K43" s="52"/>
      <c r="L43" s="51">
        <v>197042</v>
      </c>
      <c r="M43" s="74" t="s">
        <v>136</v>
      </c>
      <c r="N43" s="51">
        <v>521381</v>
      </c>
      <c r="O43" s="85">
        <f t="shared" si="0"/>
        <v>261006.66666666666</v>
      </c>
      <c r="P43" s="20"/>
    </row>
    <row r="44" spans="1:16" ht="12.75" customHeight="1">
      <c r="A44" s="289"/>
      <c r="B44" s="55" t="s">
        <v>58</v>
      </c>
      <c r="C44" s="30"/>
      <c r="D44" s="91">
        <v>57284</v>
      </c>
      <c r="E44" s="93"/>
      <c r="F44" s="47">
        <v>56715</v>
      </c>
      <c r="G44" s="44"/>
      <c r="H44" s="47">
        <v>59565</v>
      </c>
      <c r="I44" s="44"/>
      <c r="J44" s="47">
        <v>56730</v>
      </c>
      <c r="K44" s="44"/>
      <c r="L44" s="47">
        <v>57573</v>
      </c>
      <c r="M44" s="44"/>
      <c r="N44" s="48">
        <v>153455</v>
      </c>
      <c r="O44" s="88">
        <f t="shared" si="0"/>
        <v>73553.66666666667</v>
      </c>
      <c r="P44" s="21"/>
    </row>
    <row r="45" spans="1:16" ht="12.75" customHeight="1">
      <c r="A45" s="289"/>
      <c r="B45" s="56" t="s">
        <v>59</v>
      </c>
      <c r="C45" s="31"/>
      <c r="D45" s="76">
        <v>99150</v>
      </c>
      <c r="E45" s="94"/>
      <c r="F45" s="48">
        <v>92605</v>
      </c>
      <c r="G45" s="49"/>
      <c r="H45" s="48">
        <v>129122</v>
      </c>
      <c r="I45" s="49"/>
      <c r="J45" s="48">
        <v>94072</v>
      </c>
      <c r="K45" s="49"/>
      <c r="L45" s="48">
        <v>93937</v>
      </c>
      <c r="M45" s="49"/>
      <c r="N45" s="48">
        <v>270536</v>
      </c>
      <c r="O45" s="88">
        <f t="shared" si="0"/>
        <v>129903.66666666667</v>
      </c>
      <c r="P45" s="20"/>
    </row>
    <row r="46" spans="1:16" ht="12.75" customHeight="1" thickBot="1">
      <c r="A46" s="290"/>
      <c r="B46" s="57" t="s">
        <v>15</v>
      </c>
      <c r="C46" s="79"/>
      <c r="D46" s="153">
        <f>D45+D44</f>
        <v>156434</v>
      </c>
      <c r="E46" s="155"/>
      <c r="F46" s="46">
        <f>F45+F44</f>
        <v>149320</v>
      </c>
      <c r="G46" s="45"/>
      <c r="H46" s="46">
        <f>H45+H44</f>
        <v>188687</v>
      </c>
      <c r="I46" s="45"/>
      <c r="J46" s="46">
        <f>J45+J44</f>
        <v>150802</v>
      </c>
      <c r="K46" s="45"/>
      <c r="L46" s="46">
        <f>L45+L44</f>
        <v>151510</v>
      </c>
      <c r="M46" s="79"/>
      <c r="N46" s="46">
        <f>N45+N44</f>
        <v>423991</v>
      </c>
      <c r="O46" s="87">
        <f t="shared" si="0"/>
        <v>203457.33333333334</v>
      </c>
      <c r="P46" s="21"/>
    </row>
    <row r="47" spans="1:16" ht="12.75" customHeight="1" thickBot="1">
      <c r="A47" s="288" t="s">
        <v>203</v>
      </c>
      <c r="B47" s="248" t="s">
        <v>134</v>
      </c>
      <c r="C47" s="249"/>
      <c r="D47" s="71" t="s">
        <v>208</v>
      </c>
      <c r="E47" s="262" t="s">
        <v>209</v>
      </c>
      <c r="F47" s="263"/>
      <c r="G47" s="262" t="s">
        <v>209</v>
      </c>
      <c r="H47" s="263"/>
      <c r="I47" s="262" t="s">
        <v>209</v>
      </c>
      <c r="J47" s="263"/>
      <c r="K47" s="262" t="s">
        <v>210</v>
      </c>
      <c r="L47" s="263"/>
      <c r="M47" s="262" t="s">
        <v>209</v>
      </c>
      <c r="N47" s="263"/>
      <c r="O47" s="73" t="s">
        <v>135</v>
      </c>
      <c r="P47" s="20"/>
    </row>
    <row r="48" spans="1:16" ht="12.75" customHeight="1">
      <c r="A48" s="289"/>
      <c r="B48" s="58" t="s">
        <v>7</v>
      </c>
      <c r="C48" s="90" t="s">
        <v>139</v>
      </c>
      <c r="D48" s="75">
        <v>117132</v>
      </c>
      <c r="E48" s="92"/>
      <c r="F48" s="75">
        <v>85567</v>
      </c>
      <c r="G48" s="52"/>
      <c r="H48" s="51">
        <v>78364</v>
      </c>
      <c r="I48" s="52"/>
      <c r="J48" s="51">
        <v>79371</v>
      </c>
      <c r="K48" s="74" t="s">
        <v>136</v>
      </c>
      <c r="L48" s="75">
        <v>80627</v>
      </c>
      <c r="M48" s="52"/>
      <c r="N48" s="51">
        <v>73628</v>
      </c>
      <c r="O48" s="85">
        <f>(D48+F48+H48+J48+L48+N48)/6</f>
        <v>85781.5</v>
      </c>
      <c r="P48" s="21"/>
    </row>
    <row r="49" spans="1:16" ht="12.75" customHeight="1">
      <c r="A49" s="289"/>
      <c r="B49" s="55" t="s">
        <v>58</v>
      </c>
      <c r="C49" s="30"/>
      <c r="D49" s="91">
        <v>5886</v>
      </c>
      <c r="E49" s="93"/>
      <c r="F49" s="91">
        <v>5393</v>
      </c>
      <c r="G49" s="44"/>
      <c r="H49" s="47">
        <v>5269</v>
      </c>
      <c r="I49" s="44"/>
      <c r="J49" s="47">
        <v>5305</v>
      </c>
      <c r="K49" s="44"/>
      <c r="L49" s="91">
        <v>5515</v>
      </c>
      <c r="M49" s="44"/>
      <c r="N49" s="48">
        <v>5986</v>
      </c>
      <c r="O49" s="88">
        <f>(D49+F49+H49+J49+L49+N49)/6</f>
        <v>5559</v>
      </c>
      <c r="P49" s="20"/>
    </row>
    <row r="50" spans="1:16" ht="12.75" customHeight="1">
      <c r="A50" s="289"/>
      <c r="B50" s="56" t="s">
        <v>59</v>
      </c>
      <c r="C50" s="31"/>
      <c r="D50" s="76">
        <v>79960</v>
      </c>
      <c r="E50" s="94"/>
      <c r="F50" s="76">
        <v>57357</v>
      </c>
      <c r="G50" s="49"/>
      <c r="H50" s="48">
        <v>52631</v>
      </c>
      <c r="I50" s="49"/>
      <c r="J50" s="48">
        <v>52546</v>
      </c>
      <c r="K50" s="49"/>
      <c r="L50" s="76">
        <v>52795</v>
      </c>
      <c r="M50" s="49"/>
      <c r="N50" s="48">
        <v>47914</v>
      </c>
      <c r="O50" s="88">
        <f>(D50+F50+H50+J50+L50+N50)/6</f>
        <v>57200.5</v>
      </c>
      <c r="P50" s="21"/>
    </row>
    <row r="51" spans="1:16" ht="12.75" customHeight="1" thickBot="1">
      <c r="A51" s="290"/>
      <c r="B51" s="78" t="s">
        <v>15</v>
      </c>
      <c r="C51" s="79"/>
      <c r="D51" s="153">
        <f>D50+D49</f>
        <v>85846</v>
      </c>
      <c r="E51" s="156"/>
      <c r="F51" s="154">
        <f>F50+F49</f>
        <v>62750</v>
      </c>
      <c r="G51" s="79"/>
      <c r="H51" s="154">
        <f>H50+H49</f>
        <v>57900</v>
      </c>
      <c r="I51" s="79"/>
      <c r="J51" s="154">
        <f>J50+J49</f>
        <v>57851</v>
      </c>
      <c r="K51" s="79"/>
      <c r="L51" s="154">
        <f>L50+L49</f>
        <v>58310</v>
      </c>
      <c r="M51" s="79"/>
      <c r="N51" s="154">
        <f>N50+N49</f>
        <v>53900</v>
      </c>
      <c r="O51" s="87">
        <f>(D51+F51+H51+J51+L51+N51)/6</f>
        <v>62759.5</v>
      </c>
      <c r="P51" s="20"/>
    </row>
    <row r="52" spans="1:15" ht="12.75" customHeight="1" thickBot="1">
      <c r="A52" s="295" t="s">
        <v>142</v>
      </c>
      <c r="B52" s="296"/>
      <c r="C52" s="296"/>
      <c r="D52" s="296"/>
      <c r="E52" s="296"/>
      <c r="F52" s="296"/>
      <c r="G52" s="296"/>
      <c r="H52" s="296"/>
      <c r="I52" s="296"/>
      <c r="J52" s="296"/>
      <c r="K52" s="296"/>
      <c r="L52" s="296"/>
      <c r="M52" s="296"/>
      <c r="N52" s="296"/>
      <c r="O52" s="297"/>
    </row>
    <row r="53" spans="1:15" ht="12.75" customHeight="1" thickBot="1">
      <c r="A53" s="288" t="s">
        <v>158</v>
      </c>
      <c r="B53" s="248" t="s">
        <v>134</v>
      </c>
      <c r="C53" s="249"/>
      <c r="D53" s="71" t="s">
        <v>206</v>
      </c>
      <c r="E53" s="262" t="s">
        <v>206</v>
      </c>
      <c r="F53" s="263"/>
      <c r="G53" s="262" t="s">
        <v>206</v>
      </c>
      <c r="H53" s="263"/>
      <c r="I53" s="262" t="s">
        <v>206</v>
      </c>
      <c r="J53" s="263"/>
      <c r="K53" s="262" t="s">
        <v>207</v>
      </c>
      <c r="L53" s="263"/>
      <c r="M53" s="262" t="s">
        <v>243</v>
      </c>
      <c r="N53" s="263"/>
      <c r="O53" s="73" t="s">
        <v>135</v>
      </c>
    </row>
    <row r="54" spans="1:15" ht="12.75" customHeight="1">
      <c r="A54" s="298"/>
      <c r="B54" s="58" t="s">
        <v>7</v>
      </c>
      <c r="C54" s="50"/>
      <c r="D54" s="75">
        <v>146852</v>
      </c>
      <c r="E54" s="92"/>
      <c r="F54" s="51">
        <v>202327</v>
      </c>
      <c r="G54" s="52"/>
      <c r="H54" s="51">
        <v>187725</v>
      </c>
      <c r="I54" s="74" t="s">
        <v>140</v>
      </c>
      <c r="J54" s="51">
        <v>173732</v>
      </c>
      <c r="K54" s="74" t="s">
        <v>141</v>
      </c>
      <c r="L54" s="75">
        <v>340753</v>
      </c>
      <c r="M54" s="74" t="s">
        <v>143</v>
      </c>
      <c r="N54" s="75">
        <v>152710</v>
      </c>
      <c r="O54" s="85">
        <f>(D54+F54+H54+J54+L54+N54)/6</f>
        <v>200683.16666666666</v>
      </c>
    </row>
    <row r="55" spans="1:15" ht="12.75" customHeight="1">
      <c r="A55" s="298"/>
      <c r="B55" s="55" t="s">
        <v>58</v>
      </c>
      <c r="C55" s="30"/>
      <c r="D55" s="91">
        <v>73876</v>
      </c>
      <c r="E55" s="93"/>
      <c r="F55" s="47">
        <v>81133</v>
      </c>
      <c r="G55" s="44"/>
      <c r="H55" s="47">
        <v>83883</v>
      </c>
      <c r="I55" s="44"/>
      <c r="J55" s="47">
        <v>84233</v>
      </c>
      <c r="K55" s="49"/>
      <c r="L55" s="76">
        <v>148982</v>
      </c>
      <c r="M55" s="44"/>
      <c r="N55" s="76">
        <v>90191</v>
      </c>
      <c r="O55" s="88">
        <f>(D55+F55+H55+J55+L55+N55)/6</f>
        <v>93716.33333333333</v>
      </c>
    </row>
    <row r="56" spans="1:15" ht="12.75" customHeight="1">
      <c r="A56" s="298"/>
      <c r="B56" s="56" t="s">
        <v>59</v>
      </c>
      <c r="C56" s="31"/>
      <c r="D56" s="76">
        <v>46441</v>
      </c>
      <c r="E56" s="94"/>
      <c r="F56" s="48">
        <v>80008</v>
      </c>
      <c r="G56" s="49"/>
      <c r="H56" s="48">
        <v>72809</v>
      </c>
      <c r="I56" s="49"/>
      <c r="J56" s="48">
        <v>55951</v>
      </c>
      <c r="K56" s="49"/>
      <c r="L56" s="76">
        <v>133610</v>
      </c>
      <c r="M56" s="49"/>
      <c r="N56" s="76">
        <v>38737</v>
      </c>
      <c r="O56" s="88">
        <f>(D56+F56+H56+J56+L56+N56)/6</f>
        <v>71259.33333333333</v>
      </c>
    </row>
    <row r="57" spans="1:15" ht="12.75" customHeight="1" thickBot="1">
      <c r="A57" s="188" t="s">
        <v>286</v>
      </c>
      <c r="B57" s="78" t="s">
        <v>15</v>
      </c>
      <c r="C57" s="79"/>
      <c r="D57" s="153">
        <f>D56+D55</f>
        <v>120317</v>
      </c>
      <c r="E57" s="156"/>
      <c r="F57" s="154">
        <f>F56+F55</f>
        <v>161141</v>
      </c>
      <c r="G57" s="79"/>
      <c r="H57" s="154">
        <f>H56+H55</f>
        <v>156692</v>
      </c>
      <c r="I57" s="79"/>
      <c r="J57" s="154">
        <f>J56+J55</f>
        <v>140184</v>
      </c>
      <c r="K57" s="79"/>
      <c r="L57" s="154">
        <f>L56+L55</f>
        <v>282592</v>
      </c>
      <c r="M57" s="79"/>
      <c r="N57" s="154">
        <f>N56+N55</f>
        <v>128928</v>
      </c>
      <c r="O57" s="87">
        <f>(D57+F57+H57+J57+L57+N57)/6</f>
        <v>164975.66666666666</v>
      </c>
    </row>
    <row r="58" spans="1:15" ht="12.75" customHeight="1" thickBot="1">
      <c r="A58" s="288" t="s">
        <v>160</v>
      </c>
      <c r="B58" s="248" t="s">
        <v>134</v>
      </c>
      <c r="C58" s="249"/>
      <c r="D58" s="71" t="s">
        <v>222</v>
      </c>
      <c r="E58" s="262" t="s">
        <v>222</v>
      </c>
      <c r="F58" s="263"/>
      <c r="G58" s="262" t="s">
        <v>222</v>
      </c>
      <c r="H58" s="263"/>
      <c r="I58" s="262" t="s">
        <v>223</v>
      </c>
      <c r="J58" s="263"/>
      <c r="K58" s="262" t="s">
        <v>207</v>
      </c>
      <c r="L58" s="263"/>
      <c r="M58" s="262" t="s">
        <v>223</v>
      </c>
      <c r="N58" s="263"/>
      <c r="O58" s="73" t="s">
        <v>135</v>
      </c>
    </row>
    <row r="59" spans="1:15" ht="12.75" customHeight="1">
      <c r="A59" s="298"/>
      <c r="B59" s="58" t="s">
        <v>7</v>
      </c>
      <c r="C59" s="50"/>
      <c r="D59" s="75">
        <v>47899</v>
      </c>
      <c r="E59" s="92"/>
      <c r="F59" s="51">
        <v>49274</v>
      </c>
      <c r="G59" s="52"/>
      <c r="H59" s="51">
        <v>49226</v>
      </c>
      <c r="I59" s="74" t="s">
        <v>140</v>
      </c>
      <c r="J59" s="51">
        <v>44304</v>
      </c>
      <c r="K59" s="74" t="s">
        <v>141</v>
      </c>
      <c r="L59" s="75">
        <v>100947</v>
      </c>
      <c r="M59" s="74" t="s">
        <v>143</v>
      </c>
      <c r="N59" s="51">
        <v>52325</v>
      </c>
      <c r="O59" s="85">
        <f>(D59+F59+H59+J59+L59+N59)/6</f>
        <v>57329.166666666664</v>
      </c>
    </row>
    <row r="60" spans="1:15" ht="12.75" customHeight="1">
      <c r="A60" s="298"/>
      <c r="B60" s="55" t="s">
        <v>58</v>
      </c>
      <c r="C60" s="30"/>
      <c r="D60" s="91">
        <v>22250</v>
      </c>
      <c r="E60" s="93"/>
      <c r="F60" s="47">
        <v>21966</v>
      </c>
      <c r="G60" s="44"/>
      <c r="H60" s="47">
        <v>22852</v>
      </c>
      <c r="I60" s="44"/>
      <c r="J60" s="47">
        <v>22509</v>
      </c>
      <c r="K60" s="49"/>
      <c r="L60" s="76">
        <v>43469</v>
      </c>
      <c r="M60" s="44"/>
      <c r="N60" s="48">
        <v>29437</v>
      </c>
      <c r="O60" s="88">
        <f>(D60+F60+H60+J60+L60+N60)/6</f>
        <v>27080.5</v>
      </c>
    </row>
    <row r="61" spans="1:15" ht="12.75" customHeight="1">
      <c r="A61" s="298"/>
      <c r="B61" s="56" t="s">
        <v>59</v>
      </c>
      <c r="C61" s="31"/>
      <c r="D61" s="76">
        <v>15827</v>
      </c>
      <c r="E61" s="94"/>
      <c r="F61" s="48">
        <v>20790</v>
      </c>
      <c r="G61" s="49"/>
      <c r="H61" s="48">
        <v>18423</v>
      </c>
      <c r="I61" s="49"/>
      <c r="J61" s="48">
        <v>14140</v>
      </c>
      <c r="K61" s="49"/>
      <c r="L61" s="76">
        <v>42635</v>
      </c>
      <c r="M61" s="49"/>
      <c r="N61" s="48">
        <v>15307</v>
      </c>
      <c r="O61" s="88">
        <f>(D61+F61+H61+J61+L61+N61)/6</f>
        <v>21187</v>
      </c>
    </row>
    <row r="62" spans="1:15" ht="12.75" customHeight="1" thickBot="1">
      <c r="A62" s="188" t="s">
        <v>287</v>
      </c>
      <c r="B62" s="78" t="s">
        <v>15</v>
      </c>
      <c r="C62" s="79"/>
      <c r="D62" s="153">
        <f>D61+D60</f>
        <v>38077</v>
      </c>
      <c r="E62" s="156"/>
      <c r="F62" s="154">
        <f>F61+F60</f>
        <v>42756</v>
      </c>
      <c r="G62" s="79"/>
      <c r="H62" s="154">
        <f>H61+H60</f>
        <v>41275</v>
      </c>
      <c r="I62" s="79"/>
      <c r="J62" s="154">
        <f>J61+J60</f>
        <v>36649</v>
      </c>
      <c r="K62" s="79"/>
      <c r="L62" s="154">
        <f>L61+L60</f>
        <v>86104</v>
      </c>
      <c r="M62" s="79"/>
      <c r="N62" s="154">
        <f>N61+N60</f>
        <v>44744</v>
      </c>
      <c r="O62" s="87">
        <f>(D62+F62+H62+J62+L62+N62)/6</f>
        <v>48267.5</v>
      </c>
    </row>
    <row r="63" spans="1:16" ht="12.75" customHeight="1" thickBot="1">
      <c r="A63" s="288" t="s">
        <v>163</v>
      </c>
      <c r="B63" s="248" t="s">
        <v>134</v>
      </c>
      <c r="C63" s="249"/>
      <c r="D63" s="71" t="s">
        <v>222</v>
      </c>
      <c r="E63" s="262" t="s">
        <v>222</v>
      </c>
      <c r="F63" s="263"/>
      <c r="G63" s="262" t="s">
        <v>222</v>
      </c>
      <c r="H63" s="263"/>
      <c r="I63" s="262" t="s">
        <v>223</v>
      </c>
      <c r="J63" s="263"/>
      <c r="K63" s="262" t="s">
        <v>207</v>
      </c>
      <c r="L63" s="263"/>
      <c r="M63" s="262" t="s">
        <v>223</v>
      </c>
      <c r="N63" s="263"/>
      <c r="O63" s="73" t="s">
        <v>135</v>
      </c>
      <c r="P63" s="21"/>
    </row>
    <row r="64" spans="1:16" ht="12.75" customHeight="1">
      <c r="A64" s="298"/>
      <c r="B64" s="59" t="s">
        <v>7</v>
      </c>
      <c r="C64" s="50"/>
      <c r="D64" s="75">
        <v>52727</v>
      </c>
      <c r="E64" s="92"/>
      <c r="F64" s="51">
        <v>49847</v>
      </c>
      <c r="G64" s="52"/>
      <c r="H64" s="51">
        <v>52496</v>
      </c>
      <c r="I64" s="74" t="s">
        <v>140</v>
      </c>
      <c r="J64" s="51">
        <v>50348</v>
      </c>
      <c r="K64" s="74" t="s">
        <v>141</v>
      </c>
      <c r="L64" s="75">
        <v>109905</v>
      </c>
      <c r="M64" s="74" t="s">
        <v>143</v>
      </c>
      <c r="N64" s="51">
        <v>89554</v>
      </c>
      <c r="O64" s="85">
        <f>(D64+F64+H64+J64+L64+N64)/6</f>
        <v>67479.5</v>
      </c>
      <c r="P64" s="21"/>
    </row>
    <row r="65" spans="1:16" ht="12.75" customHeight="1">
      <c r="A65" s="298"/>
      <c r="B65" s="60" t="s">
        <v>58</v>
      </c>
      <c r="C65" s="30"/>
      <c r="D65" s="91">
        <v>16520</v>
      </c>
      <c r="E65" s="93"/>
      <c r="F65" s="47">
        <v>16404</v>
      </c>
      <c r="G65" s="44"/>
      <c r="H65" s="47">
        <v>16484</v>
      </c>
      <c r="I65" s="44"/>
      <c r="J65" s="47">
        <v>16670</v>
      </c>
      <c r="K65" s="49"/>
      <c r="L65" s="76">
        <v>25699</v>
      </c>
      <c r="M65" s="44"/>
      <c r="N65" s="48">
        <v>31379</v>
      </c>
      <c r="O65" s="88">
        <f>(D65+F65+H65+J65+L65+N65)/6</f>
        <v>20526</v>
      </c>
      <c r="P65" s="20"/>
    </row>
    <row r="66" spans="1:16" ht="12.75" customHeight="1">
      <c r="A66" s="298"/>
      <c r="B66" s="61" t="s">
        <v>59</v>
      </c>
      <c r="C66" s="31"/>
      <c r="D66" s="76">
        <v>26907</v>
      </c>
      <c r="E66" s="94"/>
      <c r="F66" s="48">
        <v>24828</v>
      </c>
      <c r="G66" s="49"/>
      <c r="H66" s="48">
        <v>26221</v>
      </c>
      <c r="I66" s="49"/>
      <c r="J66" s="48">
        <v>24101</v>
      </c>
      <c r="K66" s="49"/>
      <c r="L66" s="76">
        <v>65433</v>
      </c>
      <c r="M66" s="49"/>
      <c r="N66" s="48">
        <v>41048</v>
      </c>
      <c r="O66" s="88">
        <f>(D66+F66+H66+J66+L66+N66)/6</f>
        <v>34756.333333333336</v>
      </c>
      <c r="P66" s="21"/>
    </row>
    <row r="67" spans="1:16" ht="12.75" customHeight="1" thickBot="1">
      <c r="A67" s="188" t="s">
        <v>288</v>
      </c>
      <c r="B67" s="62" t="s">
        <v>15</v>
      </c>
      <c r="C67" s="79"/>
      <c r="D67" s="153">
        <f>D66+D65</f>
        <v>43427</v>
      </c>
      <c r="E67" s="155"/>
      <c r="F67" s="46">
        <f>F66+F65</f>
        <v>41232</v>
      </c>
      <c r="G67" s="45"/>
      <c r="H67" s="46">
        <f>H66+H65</f>
        <v>42705</v>
      </c>
      <c r="I67" s="45"/>
      <c r="J67" s="46">
        <f>J66+J65</f>
        <v>40771</v>
      </c>
      <c r="K67" s="45"/>
      <c r="L67" s="46">
        <f>L66+L65</f>
        <v>91132</v>
      </c>
      <c r="M67" s="79"/>
      <c r="N67" s="46">
        <f>N66+N65</f>
        <v>72427</v>
      </c>
      <c r="O67" s="87">
        <f>(D67+F67+H67+J67+L67+N67)/6</f>
        <v>55282.333333333336</v>
      </c>
      <c r="P67" s="20"/>
    </row>
    <row r="68" spans="1:15" ht="25.5" customHeight="1" thickBot="1">
      <c r="A68" s="288" t="s">
        <v>162</v>
      </c>
      <c r="B68" s="301" t="s">
        <v>134</v>
      </c>
      <c r="C68" s="302"/>
      <c r="D68" s="176" t="s">
        <v>249</v>
      </c>
      <c r="E68" s="299" t="s">
        <v>250</v>
      </c>
      <c r="F68" s="300"/>
      <c r="G68" s="299" t="s">
        <v>251</v>
      </c>
      <c r="H68" s="300"/>
      <c r="I68" s="299" t="s">
        <v>252</v>
      </c>
      <c r="J68" s="300"/>
      <c r="K68" s="299" t="s">
        <v>253</v>
      </c>
      <c r="L68" s="300"/>
      <c r="M68" s="299" t="s">
        <v>252</v>
      </c>
      <c r="N68" s="300"/>
      <c r="O68" s="73" t="s">
        <v>135</v>
      </c>
    </row>
    <row r="69" spans="1:15" ht="12.75" customHeight="1">
      <c r="A69" s="298"/>
      <c r="B69" s="58" t="s">
        <v>7</v>
      </c>
      <c r="C69" s="50"/>
      <c r="D69" s="75">
        <v>87179</v>
      </c>
      <c r="E69" s="92"/>
      <c r="F69" s="51">
        <v>86157</v>
      </c>
      <c r="G69" s="52"/>
      <c r="H69" s="51">
        <v>83948</v>
      </c>
      <c r="I69" s="74" t="s">
        <v>140</v>
      </c>
      <c r="J69" s="51">
        <v>81868</v>
      </c>
      <c r="K69" s="74" t="s">
        <v>141</v>
      </c>
      <c r="L69" s="51">
        <v>196789</v>
      </c>
      <c r="M69" s="74" t="s">
        <v>143</v>
      </c>
      <c r="N69" s="75">
        <v>76384</v>
      </c>
      <c r="O69" s="85">
        <f>(D69+F69+H69+J69+L69+N69)/6</f>
        <v>102054.16666666667</v>
      </c>
    </row>
    <row r="70" spans="1:15" ht="12.75" customHeight="1">
      <c r="A70" s="298"/>
      <c r="B70" s="55" t="s">
        <v>58</v>
      </c>
      <c r="C70" s="30"/>
      <c r="D70" s="91">
        <v>17035</v>
      </c>
      <c r="E70" s="93"/>
      <c r="F70" s="47">
        <v>16840</v>
      </c>
      <c r="G70" s="44"/>
      <c r="H70" s="47">
        <v>16854</v>
      </c>
      <c r="I70" s="44"/>
      <c r="J70" s="47">
        <v>17291</v>
      </c>
      <c r="K70" s="49"/>
      <c r="L70" s="48">
        <v>40609</v>
      </c>
      <c r="M70" s="49"/>
      <c r="N70" s="76">
        <v>23090</v>
      </c>
      <c r="O70" s="88">
        <f>(D70+F70+H70+J70+L70+N70)/6</f>
        <v>21953.166666666668</v>
      </c>
    </row>
    <row r="71" spans="1:15" ht="12.75" customHeight="1">
      <c r="A71" s="298"/>
      <c r="B71" s="56" t="s">
        <v>59</v>
      </c>
      <c r="C71" s="31"/>
      <c r="D71" s="76">
        <v>46867</v>
      </c>
      <c r="E71" s="94"/>
      <c r="F71" s="48">
        <v>46505</v>
      </c>
      <c r="G71" s="49"/>
      <c r="H71" s="48">
        <v>44055</v>
      </c>
      <c r="I71" s="49"/>
      <c r="J71" s="48">
        <v>40858</v>
      </c>
      <c r="K71" s="49"/>
      <c r="L71" s="48">
        <v>114565</v>
      </c>
      <c r="M71" s="49"/>
      <c r="N71" s="76">
        <v>35215</v>
      </c>
      <c r="O71" s="88">
        <f>(D71+F71+H71+J71+L71+N71)/6</f>
        <v>54677.5</v>
      </c>
    </row>
    <row r="72" spans="1:15" ht="12.75" customHeight="1" thickBot="1">
      <c r="A72" s="188" t="s">
        <v>287</v>
      </c>
      <c r="B72" s="78" t="s">
        <v>15</v>
      </c>
      <c r="C72" s="79"/>
      <c r="D72" s="153">
        <f>D71+D70</f>
        <v>63902</v>
      </c>
      <c r="E72" s="156"/>
      <c r="F72" s="154">
        <f>F71+F70</f>
        <v>63345</v>
      </c>
      <c r="G72" s="79"/>
      <c r="H72" s="154">
        <f>H71+H70</f>
        <v>60909</v>
      </c>
      <c r="I72" s="79"/>
      <c r="J72" s="154">
        <f>J71+J70</f>
        <v>58149</v>
      </c>
      <c r="K72" s="79"/>
      <c r="L72" s="154">
        <f>L71+L70</f>
        <v>155174</v>
      </c>
      <c r="M72" s="79"/>
      <c r="N72" s="154">
        <f>N71+N70</f>
        <v>58305</v>
      </c>
      <c r="O72" s="87">
        <f>(D72+F72+H72+J72+L72+N72)/6</f>
        <v>76630.66666666667</v>
      </c>
    </row>
    <row r="73" spans="1:15" ht="12.75" customHeight="1" thickBot="1">
      <c r="A73" s="288" t="s">
        <v>159</v>
      </c>
      <c r="B73" s="248" t="s">
        <v>134</v>
      </c>
      <c r="C73" s="249"/>
      <c r="D73" s="71" t="s">
        <v>222</v>
      </c>
      <c r="E73" s="262" t="s">
        <v>222</v>
      </c>
      <c r="F73" s="263"/>
      <c r="G73" s="262" t="s">
        <v>222</v>
      </c>
      <c r="H73" s="263"/>
      <c r="I73" s="262" t="s">
        <v>223</v>
      </c>
      <c r="J73" s="263"/>
      <c r="K73" s="262" t="s">
        <v>207</v>
      </c>
      <c r="L73" s="263"/>
      <c r="M73" s="262" t="s">
        <v>223</v>
      </c>
      <c r="N73" s="263"/>
      <c r="O73" s="73" t="s">
        <v>135</v>
      </c>
    </row>
    <row r="74" spans="1:15" ht="12.75" customHeight="1">
      <c r="A74" s="298"/>
      <c r="B74" s="58" t="s">
        <v>7</v>
      </c>
      <c r="C74" s="50"/>
      <c r="D74" s="75">
        <v>57277</v>
      </c>
      <c r="E74" s="92"/>
      <c r="F74" s="51">
        <v>52923</v>
      </c>
      <c r="G74" s="52"/>
      <c r="H74" s="51">
        <v>57841</v>
      </c>
      <c r="I74" s="74" t="s">
        <v>140</v>
      </c>
      <c r="J74" s="51">
        <v>51133</v>
      </c>
      <c r="K74" s="74" t="s">
        <v>141</v>
      </c>
      <c r="L74" s="75">
        <v>127342</v>
      </c>
      <c r="M74" s="74" t="s">
        <v>143</v>
      </c>
      <c r="N74" s="75">
        <v>69586</v>
      </c>
      <c r="O74" s="85">
        <f>(D74+F74+H74+J74+L74+N74)/6</f>
        <v>69350.33333333333</v>
      </c>
    </row>
    <row r="75" spans="1:15" ht="12.75" customHeight="1">
      <c r="A75" s="298"/>
      <c r="B75" s="55" t="s">
        <v>58</v>
      </c>
      <c r="C75" s="30"/>
      <c r="D75" s="91">
        <v>26622</v>
      </c>
      <c r="E75" s="93"/>
      <c r="F75" s="47">
        <v>26773</v>
      </c>
      <c r="G75" s="44"/>
      <c r="H75" s="47">
        <v>26820</v>
      </c>
      <c r="I75" s="44"/>
      <c r="J75" s="47">
        <v>27325</v>
      </c>
      <c r="K75" s="49"/>
      <c r="L75" s="76">
        <v>56064</v>
      </c>
      <c r="M75" s="44"/>
      <c r="N75" s="76">
        <v>42013</v>
      </c>
      <c r="O75" s="88">
        <f>(D75+F75+H75+J75+L75+N75)/6</f>
        <v>34269.5</v>
      </c>
    </row>
    <row r="76" spans="1:15" ht="12.75" customHeight="1">
      <c r="A76" s="298"/>
      <c r="B76" s="56" t="s">
        <v>59</v>
      </c>
      <c r="C76" s="31"/>
      <c r="D76" s="76">
        <v>21904</v>
      </c>
      <c r="E76" s="94"/>
      <c r="F76" s="48">
        <v>18289</v>
      </c>
      <c r="G76" s="49"/>
      <c r="H76" s="48">
        <v>21963</v>
      </c>
      <c r="I76" s="49"/>
      <c r="J76" s="48">
        <v>15675</v>
      </c>
      <c r="K76" s="49"/>
      <c r="L76" s="76">
        <v>61089</v>
      </c>
      <c r="M76" s="49"/>
      <c r="N76" s="76">
        <v>19965</v>
      </c>
      <c r="O76" s="88">
        <f>(D76+F76+H76+J76+L76+N76)/6</f>
        <v>26480.833333333332</v>
      </c>
    </row>
    <row r="77" spans="1:15" ht="12.75" customHeight="1" thickBot="1">
      <c r="A77" s="188" t="s">
        <v>288</v>
      </c>
      <c r="B77" s="78" t="s">
        <v>15</v>
      </c>
      <c r="C77" s="79"/>
      <c r="D77" s="153">
        <f>D76+D75</f>
        <v>48526</v>
      </c>
      <c r="E77" s="156"/>
      <c r="F77" s="154">
        <f>F76+F75</f>
        <v>45062</v>
      </c>
      <c r="G77" s="79"/>
      <c r="H77" s="154">
        <f>H76+H75</f>
        <v>48783</v>
      </c>
      <c r="I77" s="79"/>
      <c r="J77" s="154">
        <f>J76+J75</f>
        <v>43000</v>
      </c>
      <c r="K77" s="79"/>
      <c r="L77" s="154">
        <f>L76+L75</f>
        <v>117153</v>
      </c>
      <c r="M77" s="79"/>
      <c r="N77" s="154">
        <f>N76+N75</f>
        <v>61978</v>
      </c>
      <c r="O77" s="87">
        <f>(D77+F77+H77+J77+L77+N77)/6</f>
        <v>60750.333333333336</v>
      </c>
    </row>
    <row r="78" spans="1:15" ht="12.75" customHeight="1" thickBot="1">
      <c r="A78" s="288" t="s">
        <v>161</v>
      </c>
      <c r="B78" s="248" t="s">
        <v>134</v>
      </c>
      <c r="C78" s="249"/>
      <c r="D78" s="71" t="s">
        <v>222</v>
      </c>
      <c r="E78" s="262" t="s">
        <v>222</v>
      </c>
      <c r="F78" s="263"/>
      <c r="G78" s="262" t="s">
        <v>224</v>
      </c>
      <c r="H78" s="263"/>
      <c r="I78" s="262" t="s">
        <v>223</v>
      </c>
      <c r="J78" s="263"/>
      <c r="K78" s="262" t="s">
        <v>207</v>
      </c>
      <c r="L78" s="263"/>
      <c r="M78" s="262" t="s">
        <v>223</v>
      </c>
      <c r="N78" s="263"/>
      <c r="O78" s="73" t="s">
        <v>135</v>
      </c>
    </row>
    <row r="79" spans="1:15" ht="12.75" customHeight="1">
      <c r="A79" s="298"/>
      <c r="B79" s="58" t="s">
        <v>7</v>
      </c>
      <c r="C79" s="50"/>
      <c r="D79" s="75">
        <v>59382</v>
      </c>
      <c r="E79" s="92"/>
      <c r="F79" s="51">
        <v>60371</v>
      </c>
      <c r="G79" s="52"/>
      <c r="H79" s="51">
        <v>58569</v>
      </c>
      <c r="I79" s="74" t="s">
        <v>140</v>
      </c>
      <c r="J79" s="51">
        <v>53485</v>
      </c>
      <c r="K79" s="74" t="s">
        <v>141</v>
      </c>
      <c r="L79" s="75">
        <v>137580</v>
      </c>
      <c r="M79" s="74" t="s">
        <v>143</v>
      </c>
      <c r="N79" s="51">
        <v>77807</v>
      </c>
      <c r="O79" s="85">
        <f>(D79+F79+H79+J79+L79+N79)/6</f>
        <v>74532.33333333333</v>
      </c>
    </row>
    <row r="80" spans="1:15" ht="12.75" customHeight="1">
      <c r="A80" s="298"/>
      <c r="B80" s="55" t="s">
        <v>58</v>
      </c>
      <c r="C80" s="30"/>
      <c r="D80" s="91">
        <v>19996</v>
      </c>
      <c r="E80" s="93"/>
      <c r="F80" s="47">
        <v>19944</v>
      </c>
      <c r="G80" s="44"/>
      <c r="H80" s="47">
        <v>20366</v>
      </c>
      <c r="I80" s="44"/>
      <c r="J80" s="47">
        <v>20498</v>
      </c>
      <c r="K80" s="49"/>
      <c r="L80" s="76">
        <v>39260</v>
      </c>
      <c r="M80" s="44"/>
      <c r="N80" s="48">
        <v>30816</v>
      </c>
      <c r="O80" s="88">
        <f>(D80+F80+H80+J80+L80+N80)/6</f>
        <v>25146.666666666668</v>
      </c>
    </row>
    <row r="81" spans="1:15" ht="12.75" customHeight="1">
      <c r="A81" s="298"/>
      <c r="B81" s="56" t="s">
        <v>59</v>
      </c>
      <c r="C81" s="31"/>
      <c r="D81" s="76">
        <v>29635</v>
      </c>
      <c r="E81" s="94"/>
      <c r="F81" s="48">
        <v>31349</v>
      </c>
      <c r="G81" s="49"/>
      <c r="H81" s="48">
        <v>28796</v>
      </c>
      <c r="I81" s="49"/>
      <c r="J81" s="48">
        <v>25001</v>
      </c>
      <c r="K81" s="49"/>
      <c r="L81" s="76">
        <v>79882</v>
      </c>
      <c r="M81" s="49"/>
      <c r="N81" s="48">
        <v>36899</v>
      </c>
      <c r="O81" s="88">
        <f>(D81+F81+H81+J81+L81+N81)/6</f>
        <v>38593.666666666664</v>
      </c>
    </row>
    <row r="82" spans="1:15" ht="12.75" customHeight="1" thickBot="1">
      <c r="A82" s="303"/>
      <c r="B82" s="78" t="s">
        <v>15</v>
      </c>
      <c r="C82" s="79"/>
      <c r="D82" s="153">
        <f>D81+D80</f>
        <v>49631</v>
      </c>
      <c r="E82" s="156"/>
      <c r="F82" s="154">
        <f>F81+F80</f>
        <v>51293</v>
      </c>
      <c r="G82" s="79"/>
      <c r="H82" s="154">
        <f>H81+H80</f>
        <v>49162</v>
      </c>
      <c r="I82" s="79"/>
      <c r="J82" s="154">
        <f>J81+J80</f>
        <v>45499</v>
      </c>
      <c r="K82" s="79"/>
      <c r="L82" s="154">
        <f>L81+L80</f>
        <v>119142</v>
      </c>
      <c r="M82" s="79"/>
      <c r="N82" s="154">
        <f>N81+N80</f>
        <v>67715</v>
      </c>
      <c r="O82" s="87">
        <f>(D82+F82+H82+J82+L82+N82)/6</f>
        <v>63740.333333333336</v>
      </c>
    </row>
    <row r="83" spans="1:15" ht="12.75" customHeight="1" thickBot="1">
      <c r="A83" s="129"/>
      <c r="B83" s="130"/>
      <c r="C83" s="131"/>
      <c r="D83" s="132"/>
      <c r="E83" s="131"/>
      <c r="F83" s="132"/>
      <c r="G83" s="131"/>
      <c r="H83" s="132"/>
      <c r="I83" s="131"/>
      <c r="J83" s="132"/>
      <c r="K83" s="131"/>
      <c r="L83" s="132"/>
      <c r="M83" s="131"/>
      <c r="N83" s="132"/>
      <c r="O83" s="133"/>
    </row>
    <row r="84" spans="1:15" ht="12.75" customHeight="1" thickBot="1">
      <c r="A84" s="253" t="s">
        <v>23</v>
      </c>
      <c r="B84" s="254"/>
      <c r="C84" s="254"/>
      <c r="D84" s="254"/>
      <c r="E84" s="254"/>
      <c r="F84" s="254"/>
      <c r="G84" s="254"/>
      <c r="H84" s="254"/>
      <c r="I84" s="254"/>
      <c r="J84" s="254"/>
      <c r="K84" s="254"/>
      <c r="L84" s="254"/>
      <c r="M84" s="254"/>
      <c r="N84" s="254"/>
      <c r="O84" s="255"/>
    </row>
    <row r="85" spans="1:15" ht="12.75" customHeight="1">
      <c r="A85" s="147" t="s">
        <v>63</v>
      </c>
      <c r="B85" s="264" t="s">
        <v>7</v>
      </c>
      <c r="C85" s="265"/>
      <c r="D85" s="266"/>
      <c r="E85" s="193" t="s">
        <v>82</v>
      </c>
      <c r="F85" s="194"/>
      <c r="G85" s="195"/>
      <c r="H85" s="239" t="s">
        <v>58</v>
      </c>
      <c r="I85" s="239"/>
      <c r="J85" s="240"/>
      <c r="K85" s="205" t="s">
        <v>59</v>
      </c>
      <c r="L85" s="206"/>
      <c r="M85" s="201"/>
      <c r="N85" s="205" t="s">
        <v>15</v>
      </c>
      <c r="O85" s="259"/>
    </row>
    <row r="86" spans="1:15" ht="12.75" customHeight="1">
      <c r="A86" s="40" t="s">
        <v>14</v>
      </c>
      <c r="B86" s="267"/>
      <c r="C86" s="268"/>
      <c r="D86" s="269"/>
      <c r="E86" s="241" t="s">
        <v>60</v>
      </c>
      <c r="F86" s="242"/>
      <c r="G86" s="243"/>
      <c r="H86" s="241" t="s">
        <v>64</v>
      </c>
      <c r="I86" s="242"/>
      <c r="J86" s="243"/>
      <c r="K86" s="241" t="s">
        <v>61</v>
      </c>
      <c r="L86" s="242"/>
      <c r="M86" s="243"/>
      <c r="N86" s="241" t="s">
        <v>124</v>
      </c>
      <c r="O86" s="260"/>
    </row>
    <row r="87" spans="1:15" ht="12.75" customHeight="1">
      <c r="A87" s="121" t="s">
        <v>65</v>
      </c>
      <c r="B87" s="202">
        <v>378212</v>
      </c>
      <c r="C87" s="203"/>
      <c r="D87" s="198"/>
      <c r="E87" s="196">
        <v>12</v>
      </c>
      <c r="F87" s="197"/>
      <c r="G87" s="191"/>
      <c r="H87" s="244">
        <v>338</v>
      </c>
      <c r="I87" s="210"/>
      <c r="J87" s="211"/>
      <c r="K87" s="244">
        <v>287961</v>
      </c>
      <c r="L87" s="210"/>
      <c r="M87" s="211"/>
      <c r="N87" s="293">
        <f>SUM(H87:M87)</f>
        <v>288299</v>
      </c>
      <c r="O87" s="294"/>
    </row>
    <row r="88" spans="1:15" ht="12.75" customHeight="1" thickBot="1">
      <c r="A88" s="128" t="s">
        <v>67</v>
      </c>
      <c r="B88" s="199"/>
      <c r="C88" s="200"/>
      <c r="D88" s="192"/>
      <c r="E88" s="212" t="s">
        <v>145</v>
      </c>
      <c r="F88" s="213"/>
      <c r="G88" s="207"/>
      <c r="H88" s="212" t="s">
        <v>145</v>
      </c>
      <c r="I88" s="213"/>
      <c r="J88" s="207"/>
      <c r="K88" s="212" t="s">
        <v>145</v>
      </c>
      <c r="L88" s="213"/>
      <c r="M88" s="207"/>
      <c r="N88" s="212" t="s">
        <v>145</v>
      </c>
      <c r="O88" s="261"/>
    </row>
    <row r="89" spans="1:15" ht="12.75" customHeight="1" thickBot="1">
      <c r="A89" s="256" t="s">
        <v>24</v>
      </c>
      <c r="B89" s="257"/>
      <c r="C89" s="257"/>
      <c r="D89" s="257"/>
      <c r="E89" s="257"/>
      <c r="F89" s="257"/>
      <c r="G89" s="257"/>
      <c r="H89" s="257"/>
      <c r="I89" s="257"/>
      <c r="J89" s="257"/>
      <c r="K89" s="257"/>
      <c r="L89" s="257"/>
      <c r="M89" s="257"/>
      <c r="N89" s="257"/>
      <c r="O89" s="258"/>
    </row>
    <row r="90" spans="1:15" ht="12.75" customHeight="1">
      <c r="A90" s="250" t="s">
        <v>25</v>
      </c>
      <c r="B90" s="251"/>
      <c r="C90" s="251"/>
      <c r="D90" s="251"/>
      <c r="E90" s="251"/>
      <c r="F90" s="251"/>
      <c r="G90" s="251"/>
      <c r="H90" s="251"/>
      <c r="I90" s="251"/>
      <c r="J90" s="251"/>
      <c r="K90" s="251"/>
      <c r="L90" s="251"/>
      <c r="M90" s="251"/>
      <c r="N90" s="251"/>
      <c r="O90" s="252"/>
    </row>
    <row r="91" spans="1:15" ht="12.75" customHeight="1">
      <c r="A91" s="226" t="s">
        <v>63</v>
      </c>
      <c r="B91" s="227"/>
      <c r="C91" s="209" t="s">
        <v>7</v>
      </c>
      <c r="D91" s="209"/>
      <c r="E91" s="209"/>
      <c r="F91" s="209"/>
      <c r="G91" s="209"/>
      <c r="H91" s="209"/>
      <c r="I91" s="209"/>
      <c r="J91" s="209" t="s">
        <v>148</v>
      </c>
      <c r="K91" s="209"/>
      <c r="L91" s="209"/>
      <c r="M91" s="209"/>
      <c r="N91" s="209"/>
      <c r="O91" s="204"/>
    </row>
    <row r="92" spans="1:15" ht="12.75" customHeight="1">
      <c r="A92" s="226" t="s">
        <v>14</v>
      </c>
      <c r="B92" s="227"/>
      <c r="C92" s="209"/>
      <c r="D92" s="209"/>
      <c r="E92" s="209"/>
      <c r="F92" s="209"/>
      <c r="G92" s="209"/>
      <c r="H92" s="209"/>
      <c r="I92" s="209"/>
      <c r="J92" s="209"/>
      <c r="K92" s="209"/>
      <c r="L92" s="209"/>
      <c r="M92" s="209"/>
      <c r="N92" s="209"/>
      <c r="O92" s="204"/>
    </row>
    <row r="93" spans="1:15" ht="12.75" customHeight="1">
      <c r="A93" s="223" t="s">
        <v>68</v>
      </c>
      <c r="B93" s="224"/>
      <c r="C93" s="214">
        <v>463940</v>
      </c>
      <c r="D93" s="214"/>
      <c r="E93" s="214"/>
      <c r="F93" s="214"/>
      <c r="G93" s="214"/>
      <c r="H93" s="214"/>
      <c r="I93" s="214"/>
      <c r="J93" s="215">
        <f>J79+J74+J69+J64+J59+J54</f>
        <v>454870</v>
      </c>
      <c r="K93" s="215"/>
      <c r="L93" s="215"/>
      <c r="M93" s="215"/>
      <c r="N93" s="215"/>
      <c r="O93" s="216"/>
    </row>
    <row r="94" spans="1:15" ht="12.75" customHeight="1">
      <c r="A94" s="234" t="s">
        <v>66</v>
      </c>
      <c r="B94" s="235"/>
      <c r="C94" s="214"/>
      <c r="D94" s="214"/>
      <c r="E94" s="214"/>
      <c r="F94" s="214"/>
      <c r="G94" s="214"/>
      <c r="H94" s="214"/>
      <c r="I94" s="214"/>
      <c r="J94" s="215"/>
      <c r="K94" s="215"/>
      <c r="L94" s="215"/>
      <c r="M94" s="215"/>
      <c r="N94" s="215"/>
      <c r="O94" s="216"/>
    </row>
    <row r="95" spans="1:15" ht="12.75" customHeight="1">
      <c r="A95" s="223" t="s">
        <v>75</v>
      </c>
      <c r="B95" s="224"/>
      <c r="C95" s="214">
        <v>531190</v>
      </c>
      <c r="D95" s="214"/>
      <c r="E95" s="214"/>
      <c r="F95" s="214"/>
      <c r="G95" s="214"/>
      <c r="H95" s="214"/>
      <c r="I95" s="214"/>
      <c r="J95" s="215">
        <f>N79+N74+N69+N64+N59+N54</f>
        <v>518366</v>
      </c>
      <c r="K95" s="215"/>
      <c r="L95" s="215"/>
      <c r="M95" s="215"/>
      <c r="N95" s="215"/>
      <c r="O95" s="216"/>
    </row>
    <row r="96" spans="1:15" ht="12.75" customHeight="1">
      <c r="A96" s="234" t="s">
        <v>66</v>
      </c>
      <c r="B96" s="235"/>
      <c r="C96" s="214"/>
      <c r="D96" s="214"/>
      <c r="E96" s="214"/>
      <c r="F96" s="214"/>
      <c r="G96" s="214"/>
      <c r="H96" s="214"/>
      <c r="I96" s="214"/>
      <c r="J96" s="215"/>
      <c r="K96" s="215"/>
      <c r="L96" s="215"/>
      <c r="M96" s="215"/>
      <c r="N96" s="215"/>
      <c r="O96" s="216"/>
    </row>
    <row r="97" spans="1:15" ht="12.75" customHeight="1">
      <c r="A97" s="223" t="s">
        <v>76</v>
      </c>
      <c r="B97" s="224"/>
      <c r="C97" s="214">
        <v>1126580</v>
      </c>
      <c r="D97" s="214"/>
      <c r="E97" s="214"/>
      <c r="F97" s="214"/>
      <c r="G97" s="214"/>
      <c r="H97" s="214"/>
      <c r="I97" s="214"/>
      <c r="J97" s="215">
        <v>1103346</v>
      </c>
      <c r="K97" s="215"/>
      <c r="L97" s="215"/>
      <c r="M97" s="215"/>
      <c r="N97" s="215"/>
      <c r="O97" s="216"/>
    </row>
    <row r="98" spans="1:15" ht="12.75" customHeight="1" thickBot="1">
      <c r="A98" s="234" t="s">
        <v>66</v>
      </c>
      <c r="B98" s="235"/>
      <c r="C98" s="214"/>
      <c r="D98" s="214"/>
      <c r="E98" s="214"/>
      <c r="F98" s="214"/>
      <c r="G98" s="214"/>
      <c r="H98" s="214"/>
      <c r="I98" s="214"/>
      <c r="J98" s="215"/>
      <c r="K98" s="215"/>
      <c r="L98" s="215"/>
      <c r="M98" s="215"/>
      <c r="N98" s="215"/>
      <c r="O98" s="216"/>
    </row>
    <row r="99" spans="1:15" ht="12.75" customHeight="1">
      <c r="A99" s="250" t="s">
        <v>220</v>
      </c>
      <c r="B99" s="251"/>
      <c r="C99" s="251"/>
      <c r="D99" s="251"/>
      <c r="E99" s="251"/>
      <c r="F99" s="251"/>
      <c r="G99" s="251"/>
      <c r="H99" s="251"/>
      <c r="I99" s="251"/>
      <c r="J99" s="251"/>
      <c r="K99" s="251"/>
      <c r="L99" s="251"/>
      <c r="M99" s="251"/>
      <c r="N99" s="251"/>
      <c r="O99" s="252"/>
    </row>
    <row r="100" spans="1:15" ht="12.75" customHeight="1">
      <c r="A100" s="223" t="s">
        <v>262</v>
      </c>
      <c r="B100" s="224"/>
      <c r="C100" s="214">
        <v>11450</v>
      </c>
      <c r="D100" s="214"/>
      <c r="E100" s="214"/>
      <c r="F100" s="214"/>
      <c r="G100" s="214"/>
      <c r="H100" s="214"/>
      <c r="I100" s="214"/>
      <c r="J100" s="215">
        <v>11104</v>
      </c>
      <c r="K100" s="215"/>
      <c r="L100" s="215"/>
      <c r="M100" s="215"/>
      <c r="N100" s="215"/>
      <c r="O100" s="216"/>
    </row>
    <row r="101" spans="1:15" ht="12.75" customHeight="1">
      <c r="A101" s="234" t="s">
        <v>216</v>
      </c>
      <c r="B101" s="235"/>
      <c r="C101" s="214"/>
      <c r="D101" s="214"/>
      <c r="E101" s="214"/>
      <c r="F101" s="214"/>
      <c r="G101" s="214"/>
      <c r="H101" s="214"/>
      <c r="I101" s="214"/>
      <c r="J101" s="215"/>
      <c r="K101" s="215"/>
      <c r="L101" s="215"/>
      <c r="M101" s="215"/>
      <c r="N101" s="215"/>
      <c r="O101" s="216"/>
    </row>
    <row r="102" spans="1:15" ht="12.75" customHeight="1">
      <c r="A102" s="223" t="s">
        <v>254</v>
      </c>
      <c r="B102" s="224"/>
      <c r="C102" s="214">
        <v>32025</v>
      </c>
      <c r="D102" s="214"/>
      <c r="E102" s="214"/>
      <c r="F102" s="214"/>
      <c r="G102" s="214"/>
      <c r="H102" s="214"/>
      <c r="I102" s="214"/>
      <c r="J102" s="215">
        <v>31444</v>
      </c>
      <c r="K102" s="215"/>
      <c r="L102" s="215"/>
      <c r="M102" s="215"/>
      <c r="N102" s="215"/>
      <c r="O102" s="216"/>
    </row>
    <row r="103" spans="1:15" ht="12.75" customHeight="1">
      <c r="A103" s="234" t="s">
        <v>216</v>
      </c>
      <c r="B103" s="235"/>
      <c r="C103" s="214"/>
      <c r="D103" s="214"/>
      <c r="E103" s="214"/>
      <c r="F103" s="214"/>
      <c r="G103" s="214"/>
      <c r="H103" s="214"/>
      <c r="I103" s="214"/>
      <c r="J103" s="215"/>
      <c r="K103" s="215"/>
      <c r="L103" s="215"/>
      <c r="M103" s="215"/>
      <c r="N103" s="215"/>
      <c r="O103" s="216"/>
    </row>
    <row r="104" spans="1:15" ht="12.75" customHeight="1">
      <c r="A104" s="223" t="s">
        <v>263</v>
      </c>
      <c r="B104" s="224"/>
      <c r="C104" s="214">
        <v>25480</v>
      </c>
      <c r="D104" s="214"/>
      <c r="E104" s="214"/>
      <c r="F104" s="214"/>
      <c r="G104" s="214"/>
      <c r="H104" s="214"/>
      <c r="I104" s="214"/>
      <c r="J104" s="215">
        <v>24830</v>
      </c>
      <c r="K104" s="215"/>
      <c r="L104" s="215"/>
      <c r="M104" s="215"/>
      <c r="N104" s="215"/>
      <c r="O104" s="216"/>
    </row>
    <row r="105" spans="1:15" ht="12.75" customHeight="1">
      <c r="A105" s="234" t="s">
        <v>216</v>
      </c>
      <c r="B105" s="235"/>
      <c r="C105" s="214"/>
      <c r="D105" s="214"/>
      <c r="E105" s="214"/>
      <c r="F105" s="214"/>
      <c r="G105" s="214"/>
      <c r="H105" s="214"/>
      <c r="I105" s="214"/>
      <c r="J105" s="215"/>
      <c r="K105" s="215"/>
      <c r="L105" s="215"/>
      <c r="M105" s="215"/>
      <c r="N105" s="215"/>
      <c r="O105" s="216"/>
    </row>
    <row r="106" spans="1:15" ht="12.75" customHeight="1">
      <c r="A106" s="223" t="s">
        <v>264</v>
      </c>
      <c r="B106" s="224"/>
      <c r="C106" s="214">
        <v>21280</v>
      </c>
      <c r="D106" s="214"/>
      <c r="E106" s="214"/>
      <c r="F106" s="214"/>
      <c r="G106" s="214"/>
      <c r="H106" s="214"/>
      <c r="I106" s="214"/>
      <c r="J106" s="215">
        <v>20728</v>
      </c>
      <c r="K106" s="215"/>
      <c r="L106" s="215"/>
      <c r="M106" s="215"/>
      <c r="N106" s="215"/>
      <c r="O106" s="216"/>
    </row>
    <row r="107" spans="1:15" ht="12.75" customHeight="1">
      <c r="A107" s="234" t="s">
        <v>216</v>
      </c>
      <c r="B107" s="235"/>
      <c r="C107" s="214"/>
      <c r="D107" s="214"/>
      <c r="E107" s="214"/>
      <c r="F107" s="214"/>
      <c r="G107" s="214"/>
      <c r="H107" s="214"/>
      <c r="I107" s="214"/>
      <c r="J107" s="215"/>
      <c r="K107" s="215"/>
      <c r="L107" s="215"/>
      <c r="M107" s="215"/>
      <c r="N107" s="215"/>
      <c r="O107" s="216"/>
    </row>
    <row r="108" spans="1:15" ht="12.75" customHeight="1">
      <c r="A108" s="223" t="s">
        <v>265</v>
      </c>
      <c r="B108" s="224"/>
      <c r="C108" s="214">
        <v>22620</v>
      </c>
      <c r="D108" s="214"/>
      <c r="E108" s="214"/>
      <c r="F108" s="214"/>
      <c r="G108" s="214"/>
      <c r="H108" s="214"/>
      <c r="I108" s="214"/>
      <c r="J108" s="215">
        <v>22009</v>
      </c>
      <c r="K108" s="215"/>
      <c r="L108" s="215"/>
      <c r="M108" s="215"/>
      <c r="N108" s="215"/>
      <c r="O108" s="216"/>
    </row>
    <row r="109" spans="1:15" ht="12.75" customHeight="1">
      <c r="A109" s="234" t="s">
        <v>216</v>
      </c>
      <c r="B109" s="235"/>
      <c r="C109" s="214"/>
      <c r="D109" s="214"/>
      <c r="E109" s="214"/>
      <c r="F109" s="214"/>
      <c r="G109" s="214"/>
      <c r="H109" s="214"/>
      <c r="I109" s="214"/>
      <c r="J109" s="215"/>
      <c r="K109" s="215"/>
      <c r="L109" s="215"/>
      <c r="M109" s="215"/>
      <c r="N109" s="215"/>
      <c r="O109" s="216"/>
    </row>
    <row r="110" spans="1:15" ht="12.75" customHeight="1">
      <c r="A110" s="223" t="s">
        <v>266</v>
      </c>
      <c r="B110" s="224"/>
      <c r="C110" s="214">
        <v>10280</v>
      </c>
      <c r="D110" s="214"/>
      <c r="E110" s="214"/>
      <c r="F110" s="214"/>
      <c r="G110" s="214"/>
      <c r="H110" s="214"/>
      <c r="I110" s="214"/>
      <c r="J110" s="215">
        <v>10000</v>
      </c>
      <c r="K110" s="215"/>
      <c r="L110" s="215"/>
      <c r="M110" s="215"/>
      <c r="N110" s="215"/>
      <c r="O110" s="216"/>
    </row>
    <row r="111" spans="1:15" ht="12.75" customHeight="1">
      <c r="A111" s="234" t="s">
        <v>216</v>
      </c>
      <c r="B111" s="235"/>
      <c r="C111" s="214"/>
      <c r="D111" s="214"/>
      <c r="E111" s="214"/>
      <c r="F111" s="214"/>
      <c r="G111" s="214"/>
      <c r="H111" s="214"/>
      <c r="I111" s="214"/>
      <c r="J111" s="215"/>
      <c r="K111" s="215"/>
      <c r="L111" s="215"/>
      <c r="M111" s="215"/>
      <c r="N111" s="215"/>
      <c r="O111" s="216"/>
    </row>
    <row r="112" spans="1:15" ht="12.75" customHeight="1">
      <c r="A112" s="223" t="s">
        <v>267</v>
      </c>
      <c r="B112" s="224"/>
      <c r="C112" s="214">
        <v>15960</v>
      </c>
      <c r="D112" s="214"/>
      <c r="E112" s="214"/>
      <c r="F112" s="214"/>
      <c r="G112" s="214"/>
      <c r="H112" s="214"/>
      <c r="I112" s="214"/>
      <c r="J112" s="215">
        <v>15536</v>
      </c>
      <c r="K112" s="215"/>
      <c r="L112" s="215"/>
      <c r="M112" s="215"/>
      <c r="N112" s="215"/>
      <c r="O112" s="216"/>
    </row>
    <row r="113" spans="1:15" ht="12.75" customHeight="1">
      <c r="A113" s="234" t="s">
        <v>216</v>
      </c>
      <c r="B113" s="235"/>
      <c r="C113" s="214"/>
      <c r="D113" s="214"/>
      <c r="E113" s="214"/>
      <c r="F113" s="214"/>
      <c r="G113" s="214"/>
      <c r="H113" s="214"/>
      <c r="I113" s="214"/>
      <c r="J113" s="215"/>
      <c r="K113" s="215"/>
      <c r="L113" s="215"/>
      <c r="M113" s="215"/>
      <c r="N113" s="215"/>
      <c r="O113" s="216"/>
    </row>
    <row r="114" spans="1:15" ht="12.75" customHeight="1">
      <c r="A114" s="230" t="s">
        <v>268</v>
      </c>
      <c r="B114" s="231"/>
      <c r="C114" s="214">
        <v>19400</v>
      </c>
      <c r="D114" s="214"/>
      <c r="E114" s="214"/>
      <c r="F114" s="214"/>
      <c r="G114" s="214"/>
      <c r="H114" s="214"/>
      <c r="I114" s="214"/>
      <c r="J114" s="215">
        <v>18892</v>
      </c>
      <c r="K114" s="215"/>
      <c r="L114" s="215"/>
      <c r="M114" s="215"/>
      <c r="N114" s="215"/>
      <c r="O114" s="216"/>
    </row>
    <row r="115" spans="1:15" ht="12.75" customHeight="1">
      <c r="A115" s="218" t="s">
        <v>216</v>
      </c>
      <c r="B115" s="219"/>
      <c r="C115" s="214"/>
      <c r="D115" s="214"/>
      <c r="E115" s="214"/>
      <c r="F115" s="214"/>
      <c r="G115" s="214"/>
      <c r="H115" s="214"/>
      <c r="I115" s="214"/>
      <c r="J115" s="215"/>
      <c r="K115" s="215"/>
      <c r="L115" s="215"/>
      <c r="M115" s="215"/>
      <c r="N115" s="215"/>
      <c r="O115" s="216"/>
    </row>
    <row r="116" spans="1:15" ht="12.75" customHeight="1">
      <c r="A116" s="230" t="s">
        <v>269</v>
      </c>
      <c r="B116" s="231"/>
      <c r="C116" s="214">
        <v>32080</v>
      </c>
      <c r="D116" s="214"/>
      <c r="E116" s="214"/>
      <c r="F116" s="214"/>
      <c r="G116" s="214"/>
      <c r="H116" s="214"/>
      <c r="I116" s="214"/>
      <c r="J116" s="215">
        <v>31244</v>
      </c>
      <c r="K116" s="215"/>
      <c r="L116" s="215"/>
      <c r="M116" s="215"/>
      <c r="N116" s="215"/>
      <c r="O116" s="216"/>
    </row>
    <row r="117" spans="1:15" ht="12.75" customHeight="1">
      <c r="A117" s="218" t="s">
        <v>216</v>
      </c>
      <c r="B117" s="219"/>
      <c r="C117" s="214"/>
      <c r="D117" s="214"/>
      <c r="E117" s="214"/>
      <c r="F117" s="214"/>
      <c r="G117" s="214"/>
      <c r="H117" s="214"/>
      <c r="I117" s="214"/>
      <c r="J117" s="215"/>
      <c r="K117" s="215"/>
      <c r="L117" s="215"/>
      <c r="M117" s="215"/>
      <c r="N117" s="215"/>
      <c r="O117" s="216"/>
    </row>
    <row r="118" spans="1:15" ht="12.75" customHeight="1">
      <c r="A118" s="230" t="s">
        <v>270</v>
      </c>
      <c r="B118" s="231"/>
      <c r="C118" s="214">
        <v>30870</v>
      </c>
      <c r="D118" s="214"/>
      <c r="E118" s="214"/>
      <c r="F118" s="214"/>
      <c r="G118" s="214"/>
      <c r="H118" s="214"/>
      <c r="I118" s="214"/>
      <c r="J118" s="215">
        <v>30086</v>
      </c>
      <c r="K118" s="215"/>
      <c r="L118" s="215"/>
      <c r="M118" s="215"/>
      <c r="N118" s="215"/>
      <c r="O118" s="216"/>
    </row>
    <row r="119" spans="1:15" ht="12.75" customHeight="1">
      <c r="A119" s="218" t="s">
        <v>216</v>
      </c>
      <c r="B119" s="219"/>
      <c r="C119" s="214"/>
      <c r="D119" s="214"/>
      <c r="E119" s="214"/>
      <c r="F119" s="214"/>
      <c r="G119" s="214"/>
      <c r="H119" s="214"/>
      <c r="I119" s="214"/>
      <c r="J119" s="215"/>
      <c r="K119" s="215"/>
      <c r="L119" s="215"/>
      <c r="M119" s="215"/>
      <c r="N119" s="215"/>
      <c r="O119" s="216"/>
    </row>
    <row r="120" spans="1:15" ht="12.75" customHeight="1">
      <c r="A120" s="236" t="s">
        <v>271</v>
      </c>
      <c r="B120" s="237"/>
      <c r="C120" s="214">
        <v>12880</v>
      </c>
      <c r="D120" s="214"/>
      <c r="E120" s="214"/>
      <c r="F120" s="214"/>
      <c r="G120" s="214"/>
      <c r="H120" s="214"/>
      <c r="I120" s="214"/>
      <c r="J120" s="215">
        <v>12515</v>
      </c>
      <c r="K120" s="215"/>
      <c r="L120" s="215"/>
      <c r="M120" s="215"/>
      <c r="N120" s="215"/>
      <c r="O120" s="216"/>
    </row>
    <row r="121" spans="1:15" ht="12.75" customHeight="1">
      <c r="A121" s="218" t="s">
        <v>216</v>
      </c>
      <c r="B121" s="219"/>
      <c r="C121" s="214"/>
      <c r="D121" s="214"/>
      <c r="E121" s="214"/>
      <c r="F121" s="214"/>
      <c r="G121" s="214"/>
      <c r="H121" s="214"/>
      <c r="I121" s="214"/>
      <c r="J121" s="215"/>
      <c r="K121" s="215"/>
      <c r="L121" s="215"/>
      <c r="M121" s="215"/>
      <c r="N121" s="215"/>
      <c r="O121" s="216"/>
    </row>
    <row r="122" spans="1:15" ht="12.75" customHeight="1">
      <c r="A122" s="230" t="s">
        <v>272</v>
      </c>
      <c r="B122" s="231"/>
      <c r="C122" s="214">
        <v>15950</v>
      </c>
      <c r="D122" s="214"/>
      <c r="E122" s="214"/>
      <c r="F122" s="214"/>
      <c r="G122" s="214"/>
      <c r="H122" s="214"/>
      <c r="I122" s="214"/>
      <c r="J122" s="215">
        <v>15509</v>
      </c>
      <c r="K122" s="215"/>
      <c r="L122" s="215"/>
      <c r="M122" s="215"/>
      <c r="N122" s="215"/>
      <c r="O122" s="216"/>
    </row>
    <row r="123" spans="1:15" ht="12.75" customHeight="1" thickBot="1">
      <c r="A123" s="232" t="s">
        <v>216</v>
      </c>
      <c r="B123" s="233"/>
      <c r="C123" s="208"/>
      <c r="D123" s="208"/>
      <c r="E123" s="208"/>
      <c r="F123" s="208"/>
      <c r="G123" s="208"/>
      <c r="H123" s="208"/>
      <c r="I123" s="208"/>
      <c r="J123" s="228"/>
      <c r="K123" s="228"/>
      <c r="L123" s="228"/>
      <c r="M123" s="228"/>
      <c r="N123" s="228"/>
      <c r="O123" s="229"/>
    </row>
    <row r="124" ht="5.25" customHeight="1"/>
    <row r="125" spans="1:7" ht="12.75">
      <c r="A125" s="127" t="s">
        <v>26</v>
      </c>
      <c r="B125" s="127"/>
      <c r="C125" s="127"/>
      <c r="D125" s="127"/>
      <c r="E125" s="127"/>
      <c r="F125" s="127"/>
      <c r="G125" s="127"/>
    </row>
    <row r="126" spans="1:7" ht="10.5" customHeight="1">
      <c r="A126" s="125" t="s">
        <v>27</v>
      </c>
      <c r="B126" s="125"/>
      <c r="C126" s="125"/>
      <c r="D126" s="125"/>
      <c r="E126" s="125"/>
      <c r="F126" s="125"/>
      <c r="G126" s="125"/>
    </row>
    <row r="127" spans="1:7" ht="5.25" customHeight="1">
      <c r="A127" s="125"/>
      <c r="B127" s="125"/>
      <c r="C127" s="125"/>
      <c r="D127" s="125"/>
      <c r="E127" s="125"/>
      <c r="F127" s="125"/>
      <c r="G127" s="125"/>
    </row>
    <row r="128" spans="1:7" ht="12.75">
      <c r="A128" s="125" t="s">
        <v>205</v>
      </c>
      <c r="B128" s="125"/>
      <c r="C128" s="125"/>
      <c r="D128" s="125"/>
      <c r="E128" s="125"/>
      <c r="F128" s="125"/>
      <c r="G128" s="125"/>
    </row>
    <row r="129" spans="1:7" ht="12.75">
      <c r="A129" s="126" t="s">
        <v>155</v>
      </c>
      <c r="B129" s="125"/>
      <c r="C129" s="125"/>
      <c r="D129" s="125"/>
      <c r="E129" s="125"/>
      <c r="F129" s="125"/>
      <c r="G129" s="125"/>
    </row>
    <row r="130" spans="1:7" ht="12.75">
      <c r="A130" s="126" t="s">
        <v>156</v>
      </c>
      <c r="B130" s="125"/>
      <c r="C130" s="125"/>
      <c r="D130" s="125"/>
      <c r="E130" s="125"/>
      <c r="F130" s="125"/>
      <c r="G130" s="125"/>
    </row>
    <row r="131" spans="1:7" ht="12.75">
      <c r="A131" s="125" t="s">
        <v>28</v>
      </c>
      <c r="B131" s="125"/>
      <c r="C131" s="125"/>
      <c r="D131" s="125"/>
      <c r="E131" s="125"/>
      <c r="F131" s="125"/>
      <c r="G131" s="125"/>
    </row>
    <row r="132" spans="1:7" ht="12.75">
      <c r="A132" s="126" t="s">
        <v>168</v>
      </c>
      <c r="B132" s="125"/>
      <c r="C132" s="125"/>
      <c r="D132" s="125"/>
      <c r="E132" s="125"/>
      <c r="F132" s="125"/>
      <c r="G132" s="125"/>
    </row>
    <row r="133" spans="1:7" ht="12.75">
      <c r="A133" s="125" t="s">
        <v>201</v>
      </c>
      <c r="B133" s="125"/>
      <c r="C133" s="125"/>
      <c r="D133" s="125"/>
      <c r="E133" s="125"/>
      <c r="F133" s="125"/>
      <c r="G133" s="125"/>
    </row>
    <row r="134" spans="1:7" ht="12.75">
      <c r="A134" s="125" t="s">
        <v>202</v>
      </c>
      <c r="B134" s="125"/>
      <c r="C134" s="125"/>
      <c r="D134" s="125"/>
      <c r="E134" s="125"/>
      <c r="F134" s="125"/>
      <c r="G134" s="125"/>
    </row>
    <row r="135" spans="1:7" ht="12.75">
      <c r="A135" s="126" t="s">
        <v>157</v>
      </c>
      <c r="B135" s="125"/>
      <c r="C135" s="125"/>
      <c r="D135" s="125"/>
      <c r="E135" s="125"/>
      <c r="F135" s="125"/>
      <c r="G135" s="125"/>
    </row>
    <row r="136" spans="1:7" ht="12.75">
      <c r="A136" s="125" t="s">
        <v>246</v>
      </c>
      <c r="B136" s="125"/>
      <c r="C136" s="125"/>
      <c r="D136" s="125"/>
      <c r="E136" s="125"/>
      <c r="F136" s="125"/>
      <c r="G136" s="125"/>
    </row>
    <row r="137" spans="1:15" ht="12.75">
      <c r="A137" s="222" t="s">
        <v>247</v>
      </c>
      <c r="B137" s="222"/>
      <c r="C137" s="222"/>
      <c r="D137" s="222"/>
      <c r="E137" s="222"/>
      <c r="F137" s="222"/>
      <c r="G137" s="222"/>
      <c r="H137" s="222"/>
      <c r="I137" s="222"/>
      <c r="J137" s="222"/>
      <c r="K137" s="222"/>
      <c r="L137" s="222"/>
      <c r="M137" s="222"/>
      <c r="N137" s="222"/>
      <c r="O137" s="222"/>
    </row>
    <row r="138" spans="1:15" ht="12.75" customHeight="1">
      <c r="A138" s="225" t="s">
        <v>167</v>
      </c>
      <c r="B138" s="225"/>
      <c r="C138" s="225"/>
      <c r="D138" s="225"/>
      <c r="E138" s="225"/>
      <c r="F138" s="225"/>
      <c r="G138" s="225"/>
      <c r="H138" s="225"/>
      <c r="I138" s="225"/>
      <c r="J138" s="225"/>
      <c r="K138" s="225"/>
      <c r="L138" s="225"/>
      <c r="M138" s="225"/>
      <c r="N138" s="225"/>
      <c r="O138" s="225"/>
    </row>
    <row r="139" spans="1:14" ht="12.75">
      <c r="A139" s="222" t="s">
        <v>170</v>
      </c>
      <c r="B139" s="222"/>
      <c r="C139" s="222"/>
      <c r="D139" s="222"/>
      <c r="E139" s="222"/>
      <c r="F139" s="222"/>
      <c r="G139" s="222"/>
      <c r="H139" s="222"/>
      <c r="I139" s="222"/>
      <c r="J139" s="222"/>
      <c r="K139" s="222"/>
      <c r="L139" s="222"/>
      <c r="M139" s="222"/>
      <c r="N139" s="222"/>
    </row>
    <row r="140" spans="1:7" ht="12.75">
      <c r="A140" s="238" t="s">
        <v>29</v>
      </c>
      <c r="B140" s="238"/>
      <c r="C140" s="238"/>
      <c r="D140" s="238"/>
      <c r="E140" s="238"/>
      <c r="F140" s="238"/>
      <c r="G140" s="238"/>
    </row>
    <row r="141" spans="1:15" s="175" customFormat="1" ht="12.75" customHeight="1">
      <c r="A141" s="217" t="s">
        <v>281</v>
      </c>
      <c r="B141" s="217"/>
      <c r="C141" s="217"/>
      <c r="D141" s="217"/>
      <c r="E141" s="217"/>
      <c r="F141" s="217"/>
      <c r="G141" s="217"/>
      <c r="H141" s="217"/>
      <c r="I141" s="217"/>
      <c r="J141" s="217"/>
      <c r="K141" s="217"/>
      <c r="L141" s="217"/>
      <c r="M141" s="217"/>
      <c r="N141" s="217"/>
      <c r="O141" s="217"/>
    </row>
    <row r="142" spans="1:15" s="175" customFormat="1" ht="12.75" customHeight="1">
      <c r="A142" s="217" t="s">
        <v>282</v>
      </c>
      <c r="B142" s="217"/>
      <c r="C142" s="217"/>
      <c r="D142" s="217"/>
      <c r="E142" s="217"/>
      <c r="F142" s="217"/>
      <c r="G142" s="217"/>
      <c r="H142" s="217"/>
      <c r="I142" s="217"/>
      <c r="J142" s="217"/>
      <c r="K142" s="217"/>
      <c r="L142" s="217"/>
      <c r="M142" s="217"/>
      <c r="N142" s="217"/>
      <c r="O142" s="217"/>
    </row>
    <row r="143" spans="1:15" ht="12.75">
      <c r="A143" s="220" t="s">
        <v>256</v>
      </c>
      <c r="B143" s="221"/>
      <c r="C143" s="221"/>
      <c r="D143" s="221"/>
      <c r="E143" s="221"/>
      <c r="F143" s="221"/>
      <c r="G143" s="221"/>
      <c r="H143" s="221"/>
      <c r="I143" s="221"/>
      <c r="J143" s="221"/>
      <c r="K143" s="221"/>
      <c r="L143" s="221"/>
      <c r="M143" s="221"/>
      <c r="N143" s="221"/>
      <c r="O143" s="221"/>
    </row>
    <row r="144" spans="1:15" s="175" customFormat="1" ht="12.75" customHeight="1">
      <c r="A144" s="220" t="s">
        <v>257</v>
      </c>
      <c r="B144" s="221"/>
      <c r="C144" s="221"/>
      <c r="D144" s="221"/>
      <c r="E144" s="221"/>
      <c r="F144" s="221"/>
      <c r="G144" s="221"/>
      <c r="H144" s="221"/>
      <c r="I144" s="221"/>
      <c r="J144" s="221"/>
      <c r="K144" s="221"/>
      <c r="L144" s="221"/>
      <c r="M144" s="221"/>
      <c r="N144" s="221"/>
      <c r="O144" s="221"/>
    </row>
    <row r="145" spans="1:15" s="175" customFormat="1" ht="12.75" customHeight="1">
      <c r="A145" s="217" t="s">
        <v>258</v>
      </c>
      <c r="B145" s="217"/>
      <c r="C145" s="217"/>
      <c r="D145" s="217"/>
      <c r="E145" s="217"/>
      <c r="F145" s="217"/>
      <c r="G145" s="217"/>
      <c r="H145" s="217"/>
      <c r="I145" s="217"/>
      <c r="J145" s="217"/>
      <c r="K145" s="217"/>
      <c r="L145" s="217"/>
      <c r="M145" s="217"/>
      <c r="N145" s="217"/>
      <c r="O145" s="217"/>
    </row>
    <row r="146" spans="1:15" s="175" customFormat="1" ht="12.75" customHeight="1">
      <c r="A146" s="217" t="s">
        <v>283</v>
      </c>
      <c r="B146" s="217"/>
      <c r="C146" s="217"/>
      <c r="D146" s="217"/>
      <c r="E146" s="217"/>
      <c r="F146" s="217"/>
      <c r="G146" s="217"/>
      <c r="H146" s="217"/>
      <c r="I146" s="217"/>
      <c r="J146" s="217"/>
      <c r="K146" s="217"/>
      <c r="L146" s="217"/>
      <c r="M146" s="217"/>
      <c r="N146" s="217"/>
      <c r="O146" s="217"/>
    </row>
    <row r="147" spans="1:15" s="175" customFormat="1" ht="12.75" customHeight="1">
      <c r="A147" s="217" t="s">
        <v>284</v>
      </c>
      <c r="B147" s="217"/>
      <c r="C147" s="217"/>
      <c r="D147" s="217"/>
      <c r="E147" s="217"/>
      <c r="F147" s="217"/>
      <c r="G147" s="217"/>
      <c r="H147" s="217"/>
      <c r="I147" s="217"/>
      <c r="J147" s="217"/>
      <c r="K147" s="217"/>
      <c r="L147" s="217"/>
      <c r="M147" s="217"/>
      <c r="N147" s="217"/>
      <c r="O147" s="217"/>
    </row>
    <row r="148" spans="1:15" s="175" customFormat="1" ht="13.5" customHeight="1">
      <c r="A148" s="217" t="s">
        <v>259</v>
      </c>
      <c r="B148" s="217"/>
      <c r="C148" s="217"/>
      <c r="D148" s="217"/>
      <c r="E148" s="217"/>
      <c r="F148" s="217"/>
      <c r="G148" s="217"/>
      <c r="H148" s="217"/>
      <c r="I148" s="217"/>
      <c r="J148" s="217"/>
      <c r="K148" s="217"/>
      <c r="L148" s="217"/>
      <c r="M148" s="217"/>
      <c r="N148" s="217"/>
      <c r="O148" s="217"/>
    </row>
    <row r="149" spans="1:15" s="175" customFormat="1" ht="13.5" customHeight="1">
      <c r="A149" s="217" t="s">
        <v>260</v>
      </c>
      <c r="B149" s="217"/>
      <c r="C149" s="217"/>
      <c r="D149" s="217"/>
      <c r="E149" s="217"/>
      <c r="F149" s="217"/>
      <c r="G149" s="217"/>
      <c r="H149" s="217"/>
      <c r="I149" s="217"/>
      <c r="J149" s="217"/>
      <c r="K149" s="217"/>
      <c r="L149" s="217"/>
      <c r="M149" s="217"/>
      <c r="N149" s="217"/>
      <c r="O149" s="217"/>
    </row>
    <row r="150" spans="1:15" s="175" customFormat="1" ht="12.75" customHeight="1">
      <c r="A150" s="217" t="s">
        <v>285</v>
      </c>
      <c r="B150" s="217"/>
      <c r="C150" s="217"/>
      <c r="D150" s="217"/>
      <c r="E150" s="217"/>
      <c r="F150" s="217"/>
      <c r="G150" s="217"/>
      <c r="H150" s="217"/>
      <c r="I150" s="217"/>
      <c r="J150" s="217"/>
      <c r="K150" s="217"/>
      <c r="L150" s="217"/>
      <c r="M150" s="217"/>
      <c r="N150" s="217"/>
      <c r="O150" s="217"/>
    </row>
    <row r="151" spans="1:15" s="175" customFormat="1" ht="12.75" customHeight="1">
      <c r="A151" s="217" t="s">
        <v>261</v>
      </c>
      <c r="B151" s="217"/>
      <c r="C151" s="217"/>
      <c r="D151" s="217"/>
      <c r="E151" s="217"/>
      <c r="F151" s="217"/>
      <c r="G151" s="217"/>
      <c r="H151" s="217"/>
      <c r="I151" s="217"/>
      <c r="J151" s="217"/>
      <c r="K151" s="217"/>
      <c r="L151" s="217"/>
      <c r="M151" s="217"/>
      <c r="N151" s="217"/>
      <c r="O151" s="217"/>
    </row>
    <row r="152" spans="1:15" s="175" customFormat="1" ht="12.75" customHeight="1">
      <c r="A152" s="217" t="s">
        <v>255</v>
      </c>
      <c r="B152" s="217"/>
      <c r="C152" s="217"/>
      <c r="D152" s="217"/>
      <c r="E152" s="217"/>
      <c r="F152" s="217"/>
      <c r="G152" s="217"/>
      <c r="H152" s="217"/>
      <c r="I152" s="217"/>
      <c r="J152" s="217"/>
      <c r="K152" s="217"/>
      <c r="L152" s="217"/>
      <c r="M152" s="217"/>
      <c r="N152" s="217"/>
      <c r="O152" s="217"/>
    </row>
  </sheetData>
  <mergeCells count="192">
    <mergeCell ref="A63:A66"/>
    <mergeCell ref="A68:A71"/>
    <mergeCell ref="A73:A76"/>
    <mergeCell ref="A147:O147"/>
    <mergeCell ref="C110:I111"/>
    <mergeCell ref="J110:O111"/>
    <mergeCell ref="A111:B111"/>
    <mergeCell ref="A112:B112"/>
    <mergeCell ref="C112:I113"/>
    <mergeCell ref="J112:O113"/>
    <mergeCell ref="C104:I105"/>
    <mergeCell ref="J104:O105"/>
    <mergeCell ref="A150:O150"/>
    <mergeCell ref="C118:I119"/>
    <mergeCell ref="J118:O119"/>
    <mergeCell ref="A119:B119"/>
    <mergeCell ref="A146:O146"/>
    <mergeCell ref="A142:O142"/>
    <mergeCell ref="A141:O141"/>
    <mergeCell ref="A121:B121"/>
    <mergeCell ref="C100:I101"/>
    <mergeCell ref="J100:O101"/>
    <mergeCell ref="A101:B101"/>
    <mergeCell ref="A113:B113"/>
    <mergeCell ref="A102:B102"/>
    <mergeCell ref="C102:I103"/>
    <mergeCell ref="J102:O103"/>
    <mergeCell ref="A103:B103"/>
    <mergeCell ref="A107:B107"/>
    <mergeCell ref="A109:B109"/>
    <mergeCell ref="A95:B95"/>
    <mergeCell ref="A105:B105"/>
    <mergeCell ref="A114:B114"/>
    <mergeCell ref="A100:B100"/>
    <mergeCell ref="A106:B106"/>
    <mergeCell ref="A98:B98"/>
    <mergeCell ref="A116:B116"/>
    <mergeCell ref="A110:B110"/>
    <mergeCell ref="A118:B118"/>
    <mergeCell ref="I37:J37"/>
    <mergeCell ref="K37:L37"/>
    <mergeCell ref="M37:N37"/>
    <mergeCell ref="I73:J73"/>
    <mergeCell ref="K73:L73"/>
    <mergeCell ref="I47:J47"/>
    <mergeCell ref="K47:L47"/>
    <mergeCell ref="I68:J68"/>
    <mergeCell ref="M73:N73"/>
    <mergeCell ref="M53:N53"/>
    <mergeCell ref="A37:A41"/>
    <mergeCell ref="B37:C37"/>
    <mergeCell ref="E37:F37"/>
    <mergeCell ref="A32:A36"/>
    <mergeCell ref="B32:C32"/>
    <mergeCell ref="E32:F32"/>
    <mergeCell ref="B73:C73"/>
    <mergeCell ref="A78:A82"/>
    <mergeCell ref="B78:C78"/>
    <mergeCell ref="E78:F78"/>
    <mergeCell ref="G68:H68"/>
    <mergeCell ref="I78:J78"/>
    <mergeCell ref="K78:L78"/>
    <mergeCell ref="M78:N78"/>
    <mergeCell ref="G78:H78"/>
    <mergeCell ref="M68:N68"/>
    <mergeCell ref="B63:C63"/>
    <mergeCell ref="E63:F63"/>
    <mergeCell ref="I63:J63"/>
    <mergeCell ref="K63:L63"/>
    <mergeCell ref="M63:N63"/>
    <mergeCell ref="G63:H63"/>
    <mergeCell ref="K68:L68"/>
    <mergeCell ref="B68:C68"/>
    <mergeCell ref="E68:F68"/>
    <mergeCell ref="E47:F47"/>
    <mergeCell ref="G47:H47"/>
    <mergeCell ref="B58:C58"/>
    <mergeCell ref="E58:F58"/>
    <mergeCell ref="G58:H58"/>
    <mergeCell ref="B53:C53"/>
    <mergeCell ref="E53:F53"/>
    <mergeCell ref="G53:H53"/>
    <mergeCell ref="I58:J58"/>
    <mergeCell ref="K58:L58"/>
    <mergeCell ref="M58:N58"/>
    <mergeCell ref="A52:O52"/>
    <mergeCell ref="I53:J53"/>
    <mergeCell ref="K53:L53"/>
    <mergeCell ref="A53:A56"/>
    <mergeCell ref="A58:A61"/>
    <mergeCell ref="M47:N47"/>
    <mergeCell ref="A47:A51"/>
    <mergeCell ref="A99:O99"/>
    <mergeCell ref="A42:A46"/>
    <mergeCell ref="B42:C42"/>
    <mergeCell ref="K42:L42"/>
    <mergeCell ref="E42:F42"/>
    <mergeCell ref="G42:H42"/>
    <mergeCell ref="I42:J42"/>
    <mergeCell ref="N87:O87"/>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A16:O16"/>
    <mergeCell ref="A18:O18"/>
    <mergeCell ref="A19:O19"/>
    <mergeCell ref="A20:B20"/>
    <mergeCell ref="O20:O21"/>
    <mergeCell ref="A21:B21"/>
    <mergeCell ref="E22:F22"/>
    <mergeCell ref="G22:H22"/>
    <mergeCell ref="I22:J22"/>
    <mergeCell ref="C120:I121"/>
    <mergeCell ref="B85:D86"/>
    <mergeCell ref="E73:F73"/>
    <mergeCell ref="G73:H73"/>
    <mergeCell ref="G37:H37"/>
    <mergeCell ref="C108:I109"/>
    <mergeCell ref="J108:O109"/>
    <mergeCell ref="A22:A26"/>
    <mergeCell ref="B22:C22"/>
    <mergeCell ref="A90:O90"/>
    <mergeCell ref="A93:B93"/>
    <mergeCell ref="C91:I92"/>
    <mergeCell ref="A84:O84"/>
    <mergeCell ref="A89:O89"/>
    <mergeCell ref="N85:O85"/>
    <mergeCell ref="N86:O86"/>
    <mergeCell ref="N88:O88"/>
    <mergeCell ref="K85:M85"/>
    <mergeCell ref="K86:M86"/>
    <mergeCell ref="K87:M87"/>
    <mergeCell ref="B87:D88"/>
    <mergeCell ref="E85:G85"/>
    <mergeCell ref="E86:G86"/>
    <mergeCell ref="E87:G87"/>
    <mergeCell ref="E88:G88"/>
    <mergeCell ref="J93:O94"/>
    <mergeCell ref="A104:B104"/>
    <mergeCell ref="A91:B91"/>
    <mergeCell ref="K88:M88"/>
    <mergeCell ref="C95:I96"/>
    <mergeCell ref="J95:O96"/>
    <mergeCell ref="A96:B96"/>
    <mergeCell ref="A97:B97"/>
    <mergeCell ref="C97:I98"/>
    <mergeCell ref="J97:O98"/>
    <mergeCell ref="H85:J85"/>
    <mergeCell ref="H86:J86"/>
    <mergeCell ref="H87:J87"/>
    <mergeCell ref="H88:J88"/>
    <mergeCell ref="A92:B92"/>
    <mergeCell ref="J122:O123"/>
    <mergeCell ref="A122:B122"/>
    <mergeCell ref="A123:B123"/>
    <mergeCell ref="A94:B94"/>
    <mergeCell ref="J120:O121"/>
    <mergeCell ref="A120:B120"/>
    <mergeCell ref="C93:I94"/>
    <mergeCell ref="C122:I123"/>
    <mergeCell ref="J91:O92"/>
    <mergeCell ref="A115:B115"/>
    <mergeCell ref="A108:B108"/>
    <mergeCell ref="A152:O152"/>
    <mergeCell ref="A144:O144"/>
    <mergeCell ref="A138:O138"/>
    <mergeCell ref="A140:G140"/>
    <mergeCell ref="A151:O151"/>
    <mergeCell ref="A149:O149"/>
    <mergeCell ref="A117:B117"/>
    <mergeCell ref="A143:O143"/>
    <mergeCell ref="A148:O148"/>
    <mergeCell ref="A145:O145"/>
    <mergeCell ref="A139:N139"/>
    <mergeCell ref="A137:O137"/>
    <mergeCell ref="C116:I117"/>
    <mergeCell ref="J116:O117"/>
    <mergeCell ref="C106:I107"/>
    <mergeCell ref="J106:O107"/>
    <mergeCell ref="C114:I115"/>
    <mergeCell ref="J114:O115"/>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77" r:id="rId4"/>
  <headerFooter alignWithMargins="0">
    <oddFooter>&amp;R&amp;P</oddFooter>
  </headerFooter>
  <rowBreaks count="1" manualBreakCount="1">
    <brk id="72"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89"/>
  <sheetViews>
    <sheetView showGridLines="0" view="pageBreakPreview" zoomScaleNormal="90" zoomScaleSheetLayoutView="100" workbookViewId="0" topLeftCell="A178">
      <selection activeCell="B111" sqref="B111:B112"/>
    </sheetView>
  </sheetViews>
  <sheetFormatPr defaultColWidth="9.00390625" defaultRowHeight="12.75"/>
  <cols>
    <col min="1" max="1" width="31.50390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5.75" thickBot="1">
      <c r="A2" s="377" t="s">
        <v>235</v>
      </c>
      <c r="B2" s="378"/>
      <c r="C2" s="378"/>
      <c r="D2" s="378"/>
      <c r="E2" s="378"/>
      <c r="F2" s="378"/>
      <c r="G2" s="379"/>
      <c r="H2" s="36"/>
      <c r="I2" s="15"/>
      <c r="J2" s="6"/>
      <c r="K2" s="5"/>
      <c r="L2" s="6"/>
      <c r="M2" s="5"/>
      <c r="N2" s="4"/>
      <c r="O2" s="4"/>
      <c r="P2" s="5"/>
    </row>
    <row r="3" spans="1:8" ht="15" customHeight="1" thickBot="1">
      <c r="A3" s="374" t="s">
        <v>22</v>
      </c>
      <c r="B3" s="375"/>
      <c r="C3" s="375"/>
      <c r="D3" s="375"/>
      <c r="E3" s="375"/>
      <c r="F3" s="376"/>
      <c r="G3" s="134"/>
      <c r="H3" s="33"/>
    </row>
    <row r="4" spans="1:8" ht="15" customHeight="1">
      <c r="A4" s="147" t="s">
        <v>63</v>
      </c>
      <c r="B4" s="380" t="s">
        <v>7</v>
      </c>
      <c r="C4" s="167" t="s">
        <v>82</v>
      </c>
      <c r="D4" s="168" t="s">
        <v>58</v>
      </c>
      <c r="E4" s="169" t="s">
        <v>59</v>
      </c>
      <c r="F4" s="170" t="s">
        <v>15</v>
      </c>
      <c r="G4" s="137"/>
      <c r="H4" s="33"/>
    </row>
    <row r="5" spans="1:8" ht="15" customHeight="1">
      <c r="A5" s="40" t="s">
        <v>14</v>
      </c>
      <c r="B5" s="381"/>
      <c r="C5" s="171" t="s">
        <v>60</v>
      </c>
      <c r="D5" s="172" t="s">
        <v>64</v>
      </c>
      <c r="E5" s="172" t="s">
        <v>61</v>
      </c>
      <c r="F5" s="173" t="s">
        <v>124</v>
      </c>
      <c r="G5" s="138"/>
      <c r="H5" s="33"/>
    </row>
    <row r="6" spans="1:8" ht="15" customHeight="1">
      <c r="A6" s="112" t="s">
        <v>69</v>
      </c>
      <c r="B6" s="308">
        <v>8664</v>
      </c>
      <c r="C6" s="99">
        <v>7</v>
      </c>
      <c r="D6" s="100">
        <v>498</v>
      </c>
      <c r="E6" s="100">
        <v>6657</v>
      </c>
      <c r="F6" s="101">
        <f>SUM(D6:E6)</f>
        <v>7155</v>
      </c>
      <c r="G6" s="373"/>
      <c r="H6" s="33"/>
    </row>
    <row r="7" spans="1:8" ht="15" customHeight="1">
      <c r="A7" s="116" t="s">
        <v>74</v>
      </c>
      <c r="B7" s="309"/>
      <c r="C7" s="96" t="s">
        <v>145</v>
      </c>
      <c r="D7" s="96" t="s">
        <v>145</v>
      </c>
      <c r="E7" s="96" t="s">
        <v>145</v>
      </c>
      <c r="F7" s="97" t="s">
        <v>145</v>
      </c>
      <c r="G7" s="373"/>
      <c r="H7" s="33"/>
    </row>
    <row r="8" spans="1:8" ht="15" customHeight="1">
      <c r="A8" s="112" t="s">
        <v>151</v>
      </c>
      <c r="B8" s="308">
        <v>14789</v>
      </c>
      <c r="C8" s="99">
        <v>7.9</v>
      </c>
      <c r="D8" s="100">
        <v>1088</v>
      </c>
      <c r="E8" s="100">
        <v>10678</v>
      </c>
      <c r="F8" s="101">
        <f>SUM(D8:E8)</f>
        <v>11766</v>
      </c>
      <c r="G8" s="139"/>
      <c r="H8" s="33"/>
    </row>
    <row r="9" spans="1:8" ht="15" customHeight="1">
      <c r="A9" s="116" t="s">
        <v>152</v>
      </c>
      <c r="B9" s="309"/>
      <c r="C9" s="96" t="s">
        <v>145</v>
      </c>
      <c r="D9" s="96" t="s">
        <v>145</v>
      </c>
      <c r="E9" s="96" t="s">
        <v>145</v>
      </c>
      <c r="F9" s="97" t="s">
        <v>145</v>
      </c>
      <c r="G9" s="139"/>
      <c r="H9" s="33"/>
    </row>
    <row r="10" spans="1:8" ht="15" customHeight="1">
      <c r="A10" s="112" t="s">
        <v>70</v>
      </c>
      <c r="B10" s="308">
        <v>33089</v>
      </c>
      <c r="C10" s="99">
        <v>9</v>
      </c>
      <c r="D10" s="100">
        <v>2329</v>
      </c>
      <c r="E10" s="100">
        <v>24878</v>
      </c>
      <c r="F10" s="101">
        <f>SUM(D10:E10)</f>
        <v>27207</v>
      </c>
      <c r="G10" s="373"/>
      <c r="H10" s="33"/>
    </row>
    <row r="11" spans="1:8" ht="15" customHeight="1">
      <c r="A11" s="116" t="s">
        <v>74</v>
      </c>
      <c r="B11" s="309"/>
      <c r="C11" s="96" t="s">
        <v>145</v>
      </c>
      <c r="D11" s="96" t="s">
        <v>145</v>
      </c>
      <c r="E11" s="96" t="s">
        <v>145</v>
      </c>
      <c r="F11" s="97" t="s">
        <v>145</v>
      </c>
      <c r="G11" s="373"/>
      <c r="H11" s="33"/>
    </row>
    <row r="12" spans="1:8" ht="15" customHeight="1">
      <c r="A12" s="112" t="s">
        <v>71</v>
      </c>
      <c r="B12" s="308">
        <v>27134</v>
      </c>
      <c r="C12" s="99">
        <v>8.5</v>
      </c>
      <c r="D12" s="100">
        <v>2915</v>
      </c>
      <c r="E12" s="100">
        <v>18776</v>
      </c>
      <c r="F12" s="101">
        <f>SUM(D12:E12)</f>
        <v>21691</v>
      </c>
      <c r="G12" s="373"/>
      <c r="H12" s="33"/>
    </row>
    <row r="13" spans="1:8" ht="15" customHeight="1">
      <c r="A13" s="116" t="s">
        <v>74</v>
      </c>
      <c r="B13" s="309"/>
      <c r="C13" s="96" t="s">
        <v>145</v>
      </c>
      <c r="D13" s="96" t="s">
        <v>145</v>
      </c>
      <c r="E13" s="96" t="s">
        <v>145</v>
      </c>
      <c r="F13" s="97" t="s">
        <v>145</v>
      </c>
      <c r="G13" s="373"/>
      <c r="H13" s="33"/>
    </row>
    <row r="14" spans="1:8" ht="15" customHeight="1">
      <c r="A14" s="112" t="s">
        <v>72</v>
      </c>
      <c r="B14" s="308">
        <v>60345</v>
      </c>
      <c r="C14" s="99">
        <v>7.9</v>
      </c>
      <c r="D14" s="100">
        <v>2350</v>
      </c>
      <c r="E14" s="100">
        <v>41424</v>
      </c>
      <c r="F14" s="101">
        <f>SUM(D14:E14)</f>
        <v>43774</v>
      </c>
      <c r="G14" s="373"/>
      <c r="H14" s="33"/>
    </row>
    <row r="15" spans="1:8" ht="15" customHeight="1">
      <c r="A15" s="117" t="s">
        <v>73</v>
      </c>
      <c r="B15" s="309"/>
      <c r="C15" s="96" t="s">
        <v>145</v>
      </c>
      <c r="D15" s="96" t="s">
        <v>145</v>
      </c>
      <c r="E15" s="96" t="s">
        <v>145</v>
      </c>
      <c r="F15" s="97" t="s">
        <v>145</v>
      </c>
      <c r="G15" s="373"/>
      <c r="H15" s="33"/>
    </row>
    <row r="16" spans="1:8" ht="15" customHeight="1">
      <c r="A16" s="113" t="s">
        <v>77</v>
      </c>
      <c r="B16" s="307">
        <v>27599</v>
      </c>
      <c r="C16" s="99">
        <v>7</v>
      </c>
      <c r="D16" s="100">
        <v>6965</v>
      </c>
      <c r="E16" s="100">
        <v>17425</v>
      </c>
      <c r="F16" s="101">
        <f>SUM(D16:E16)</f>
        <v>24390</v>
      </c>
      <c r="G16" s="373"/>
      <c r="H16" s="33"/>
    </row>
    <row r="17" spans="1:8" ht="15" customHeight="1">
      <c r="A17" s="116" t="s">
        <v>74</v>
      </c>
      <c r="B17" s="307"/>
      <c r="C17" s="96" t="s">
        <v>145</v>
      </c>
      <c r="D17" s="96" t="s">
        <v>145</v>
      </c>
      <c r="E17" s="96" t="s">
        <v>145</v>
      </c>
      <c r="F17" s="97" t="s">
        <v>145</v>
      </c>
      <c r="G17" s="373"/>
      <c r="H17" s="33"/>
    </row>
    <row r="18" spans="1:8" ht="15" customHeight="1">
      <c r="A18" s="113" t="s">
        <v>146</v>
      </c>
      <c r="B18" s="308">
        <v>21143</v>
      </c>
      <c r="C18" s="99" t="s">
        <v>224</v>
      </c>
      <c r="D18" s="100">
        <v>2480</v>
      </c>
      <c r="E18" s="100">
        <v>15901</v>
      </c>
      <c r="F18" s="101">
        <f>SUM(D18:E18)</f>
        <v>18381</v>
      </c>
      <c r="G18" s="139"/>
      <c r="H18" s="33"/>
    </row>
    <row r="19" spans="1:8" ht="15" customHeight="1">
      <c r="A19" s="116" t="s">
        <v>74</v>
      </c>
      <c r="B19" s="309"/>
      <c r="C19" s="96" t="s">
        <v>145</v>
      </c>
      <c r="D19" s="96" t="s">
        <v>145</v>
      </c>
      <c r="E19" s="96" t="s">
        <v>145</v>
      </c>
      <c r="F19" s="97" t="s">
        <v>145</v>
      </c>
      <c r="G19" s="139"/>
      <c r="H19" s="33"/>
    </row>
    <row r="20" spans="1:8" ht="15" customHeight="1">
      <c r="A20" s="358" t="s">
        <v>50</v>
      </c>
      <c r="B20" s="359"/>
      <c r="C20" s="359"/>
      <c r="D20" s="359"/>
      <c r="E20" s="359"/>
      <c r="F20" s="369"/>
      <c r="G20" s="134"/>
      <c r="H20" s="33"/>
    </row>
    <row r="21" spans="1:8" ht="15" customHeight="1">
      <c r="A21" s="113" t="s">
        <v>78</v>
      </c>
      <c r="B21" s="364">
        <v>85299</v>
      </c>
      <c r="C21" s="98">
        <v>25</v>
      </c>
      <c r="D21" s="103">
        <v>11637</v>
      </c>
      <c r="E21" s="103">
        <v>51118</v>
      </c>
      <c r="F21" s="101">
        <f>SUM(D21:E21)</f>
        <v>62755</v>
      </c>
      <c r="G21" s="383"/>
      <c r="H21" s="33"/>
    </row>
    <row r="22" spans="1:8" ht="15" customHeight="1" thickBot="1">
      <c r="A22" s="118" t="s">
        <v>79</v>
      </c>
      <c r="B22" s="365"/>
      <c r="C22" s="110" t="s">
        <v>145</v>
      </c>
      <c r="D22" s="110" t="s">
        <v>145</v>
      </c>
      <c r="E22" s="110" t="s">
        <v>145</v>
      </c>
      <c r="F22" s="111">
        <v>156</v>
      </c>
      <c r="G22" s="384"/>
      <c r="H22" s="33"/>
    </row>
    <row r="23" spans="1:8" ht="15" customHeight="1">
      <c r="A23" s="180"/>
      <c r="B23" s="177"/>
      <c r="C23" s="181"/>
      <c r="D23" s="181"/>
      <c r="E23" s="181"/>
      <c r="F23" s="150"/>
      <c r="G23" s="140"/>
      <c r="H23" s="33"/>
    </row>
    <row r="24" spans="1:8" ht="15" customHeight="1" thickBot="1">
      <c r="A24" s="182"/>
      <c r="B24" s="178"/>
      <c r="C24" s="179"/>
      <c r="D24" s="179"/>
      <c r="E24" s="179"/>
      <c r="F24" s="183"/>
      <c r="G24" s="140"/>
      <c r="H24" s="33"/>
    </row>
    <row r="25" spans="1:8" ht="18" customHeight="1" thickBot="1">
      <c r="A25" s="366" t="s">
        <v>30</v>
      </c>
      <c r="B25" s="367"/>
      <c r="C25" s="367"/>
      <c r="D25" s="367"/>
      <c r="E25" s="367"/>
      <c r="F25" s="368"/>
      <c r="G25" s="141"/>
      <c r="H25" s="33"/>
    </row>
    <row r="26" spans="1:8" ht="15" customHeight="1">
      <c r="A26" s="370" t="s">
        <v>169</v>
      </c>
      <c r="B26" s="371"/>
      <c r="C26" s="371"/>
      <c r="D26" s="371"/>
      <c r="E26" s="371"/>
      <c r="F26" s="372"/>
      <c r="G26" s="140"/>
      <c r="H26" s="33"/>
    </row>
    <row r="27" spans="1:8" ht="12.75" customHeight="1">
      <c r="A27" s="361" t="s">
        <v>31</v>
      </c>
      <c r="B27" s="362"/>
      <c r="C27" s="362"/>
      <c r="D27" s="362"/>
      <c r="E27" s="362"/>
      <c r="F27" s="363"/>
      <c r="G27" s="142"/>
      <c r="H27" s="33"/>
    </row>
    <row r="28" spans="1:8" ht="12.75" customHeight="1">
      <c r="A28" s="124" t="s">
        <v>63</v>
      </c>
      <c r="B28" s="209" t="s">
        <v>7</v>
      </c>
      <c r="C28" s="123" t="s">
        <v>82</v>
      </c>
      <c r="D28" s="38" t="s">
        <v>58</v>
      </c>
      <c r="E28" s="38" t="s">
        <v>59</v>
      </c>
      <c r="F28" s="122" t="s">
        <v>15</v>
      </c>
      <c r="G28" s="137"/>
      <c r="H28" s="33"/>
    </row>
    <row r="29" spans="1:8" ht="12.75" customHeight="1">
      <c r="A29" s="124" t="s">
        <v>14</v>
      </c>
      <c r="B29" s="209"/>
      <c r="C29" s="38" t="s">
        <v>60</v>
      </c>
      <c r="D29" s="38" t="s">
        <v>64</v>
      </c>
      <c r="E29" s="38" t="s">
        <v>61</v>
      </c>
      <c r="F29" s="122" t="s">
        <v>124</v>
      </c>
      <c r="G29" s="138"/>
      <c r="H29" s="33"/>
    </row>
    <row r="30" spans="1:8" ht="12.75" customHeight="1">
      <c r="A30" s="113" t="s">
        <v>80</v>
      </c>
      <c r="B30" s="382">
        <v>55980</v>
      </c>
      <c r="C30" s="99">
        <v>28</v>
      </c>
      <c r="D30" s="103">
        <v>8354</v>
      </c>
      <c r="E30" s="103">
        <v>32178</v>
      </c>
      <c r="F30" s="101">
        <f>SUM(D30:E30)</f>
        <v>40532</v>
      </c>
      <c r="G30" s="373"/>
      <c r="H30" s="33"/>
    </row>
    <row r="31" spans="1:8" ht="12.75" customHeight="1">
      <c r="A31" s="119" t="s">
        <v>81</v>
      </c>
      <c r="B31" s="382"/>
      <c r="C31" s="96" t="s">
        <v>145</v>
      </c>
      <c r="D31" s="96" t="s">
        <v>145</v>
      </c>
      <c r="E31" s="96" t="s">
        <v>145</v>
      </c>
      <c r="F31" s="102">
        <v>4866</v>
      </c>
      <c r="G31" s="373"/>
      <c r="H31" s="33"/>
    </row>
    <row r="32" spans="1:8" ht="12.75" customHeight="1">
      <c r="A32" s="113" t="s">
        <v>187</v>
      </c>
      <c r="B32" s="318" t="s">
        <v>145</v>
      </c>
      <c r="C32" s="96">
        <v>99</v>
      </c>
      <c r="D32" s="100">
        <v>3962</v>
      </c>
      <c r="E32" s="100">
        <v>45389</v>
      </c>
      <c r="F32" s="101">
        <f>SUM(D32:E32)</f>
        <v>49351</v>
      </c>
      <c r="G32" s="39"/>
      <c r="H32" s="33"/>
    </row>
    <row r="33" spans="1:8" ht="12.75" customHeight="1">
      <c r="A33" s="119" t="s">
        <v>188</v>
      </c>
      <c r="B33" s="318"/>
      <c r="C33" s="100" t="s">
        <v>145</v>
      </c>
      <c r="D33" s="100" t="s">
        <v>145</v>
      </c>
      <c r="E33" s="100" t="s">
        <v>145</v>
      </c>
      <c r="F33" s="102">
        <v>7046</v>
      </c>
      <c r="G33" s="39"/>
      <c r="H33" s="33"/>
    </row>
    <row r="34" spans="1:8" ht="12.75" customHeight="1">
      <c r="A34" s="113" t="s">
        <v>181</v>
      </c>
      <c r="B34" s="308">
        <v>20000</v>
      </c>
      <c r="C34" s="96">
        <v>69</v>
      </c>
      <c r="D34" s="100">
        <v>305</v>
      </c>
      <c r="E34" s="100">
        <v>9231</v>
      </c>
      <c r="F34" s="101">
        <f>SUM(D34:E34)</f>
        <v>9536</v>
      </c>
      <c r="G34" s="373"/>
      <c r="H34" s="33"/>
    </row>
    <row r="35" spans="1:8" ht="12.75" customHeight="1" thickBot="1">
      <c r="A35" s="119" t="s">
        <v>115</v>
      </c>
      <c r="B35" s="309"/>
      <c r="C35" s="100">
        <v>623</v>
      </c>
      <c r="D35" s="100">
        <v>0</v>
      </c>
      <c r="E35" s="100">
        <f>SUM(C35:D35)</f>
        <v>623</v>
      </c>
      <c r="F35" s="102">
        <v>154</v>
      </c>
      <c r="G35" s="385"/>
      <c r="H35" s="33"/>
    </row>
    <row r="36" spans="1:8" ht="12.75" customHeight="1">
      <c r="A36" s="113" t="s">
        <v>231</v>
      </c>
      <c r="B36" s="308">
        <v>45864</v>
      </c>
      <c r="C36" s="96">
        <v>27</v>
      </c>
      <c r="D36" s="100">
        <v>362</v>
      </c>
      <c r="E36" s="100">
        <v>23113</v>
      </c>
      <c r="F36" s="101">
        <f>SUM(D36:E36)</f>
        <v>23475</v>
      </c>
      <c r="G36" s="373"/>
      <c r="H36" s="33"/>
    </row>
    <row r="37" spans="1:8" ht="12.75" customHeight="1" thickBot="1">
      <c r="A37" s="119" t="s">
        <v>232</v>
      </c>
      <c r="B37" s="331"/>
      <c r="C37" s="174" t="s">
        <v>166</v>
      </c>
      <c r="D37" s="174" t="s">
        <v>166</v>
      </c>
      <c r="E37" s="174" t="s">
        <v>166</v>
      </c>
      <c r="F37" s="146" t="s">
        <v>166</v>
      </c>
      <c r="G37" s="385"/>
      <c r="H37" s="33"/>
    </row>
    <row r="38" spans="1:8" ht="12.75" customHeight="1">
      <c r="A38" s="112" t="s">
        <v>236</v>
      </c>
      <c r="B38" s="318" t="s">
        <v>145</v>
      </c>
      <c r="C38" s="96">
        <v>69</v>
      </c>
      <c r="D38" s="100">
        <v>35071</v>
      </c>
      <c r="E38" s="100">
        <v>11209</v>
      </c>
      <c r="F38" s="101">
        <f>SUM(D38:E38)</f>
        <v>46280</v>
      </c>
      <c r="G38" s="41"/>
      <c r="H38" s="33"/>
    </row>
    <row r="39" spans="1:8" ht="12.75" customHeight="1">
      <c r="A39" s="184" t="s">
        <v>175</v>
      </c>
      <c r="B39" s="318"/>
      <c r="C39" s="100" t="s">
        <v>145</v>
      </c>
      <c r="D39" s="100" t="s">
        <v>145</v>
      </c>
      <c r="E39" s="100" t="s">
        <v>145</v>
      </c>
      <c r="F39" s="102">
        <v>1475</v>
      </c>
      <c r="G39" s="41"/>
      <c r="H39" s="33"/>
    </row>
    <row r="40" spans="1:8" ht="12.75" customHeight="1">
      <c r="A40" s="112" t="s">
        <v>237</v>
      </c>
      <c r="B40" s="317" t="s">
        <v>145</v>
      </c>
      <c r="C40" s="165">
        <v>39</v>
      </c>
      <c r="D40" s="135">
        <v>5041</v>
      </c>
      <c r="E40" s="135">
        <v>7522</v>
      </c>
      <c r="F40" s="136">
        <f>SUM(D40:E40)</f>
        <v>12563</v>
      </c>
      <c r="G40" s="41"/>
      <c r="H40" s="33"/>
    </row>
    <row r="41" spans="1:8" ht="12.75" customHeight="1">
      <c r="A41" s="184" t="s">
        <v>175</v>
      </c>
      <c r="B41" s="318"/>
      <c r="C41" s="100" t="s">
        <v>145</v>
      </c>
      <c r="D41" s="100" t="s">
        <v>145</v>
      </c>
      <c r="E41" s="100" t="s">
        <v>145</v>
      </c>
      <c r="F41" s="102">
        <v>484</v>
      </c>
      <c r="G41" s="41"/>
      <c r="H41" s="33"/>
    </row>
    <row r="42" spans="1:8" ht="12.75" customHeight="1">
      <c r="A42" s="112" t="s">
        <v>238</v>
      </c>
      <c r="B42" s="317" t="s">
        <v>145</v>
      </c>
      <c r="C42" s="165" t="s">
        <v>166</v>
      </c>
      <c r="D42" s="135" t="s">
        <v>166</v>
      </c>
      <c r="E42" s="135" t="s">
        <v>166</v>
      </c>
      <c r="F42" s="136">
        <f>F38+F40</f>
        <v>58843</v>
      </c>
      <c r="G42" s="41"/>
      <c r="H42" s="33"/>
    </row>
    <row r="43" spans="1:8" ht="12.75" customHeight="1">
      <c r="A43" s="184" t="s">
        <v>175</v>
      </c>
      <c r="B43" s="318"/>
      <c r="C43" s="100" t="s">
        <v>145</v>
      </c>
      <c r="D43" s="100" t="s">
        <v>145</v>
      </c>
      <c r="E43" s="100" t="s">
        <v>145</v>
      </c>
      <c r="F43" s="102">
        <f>F39+F41</f>
        <v>1959</v>
      </c>
      <c r="G43" s="41"/>
      <c r="H43" s="33"/>
    </row>
    <row r="44" spans="1:8" ht="12.75" customHeight="1">
      <c r="A44" s="113" t="s">
        <v>189</v>
      </c>
      <c r="B44" s="317" t="s">
        <v>145</v>
      </c>
      <c r="C44" s="165">
        <v>49</v>
      </c>
      <c r="D44" s="135">
        <v>5201</v>
      </c>
      <c r="E44" s="135">
        <v>53311</v>
      </c>
      <c r="F44" s="136">
        <f>SUM(D44:E44)</f>
        <v>58512</v>
      </c>
      <c r="G44" s="39"/>
      <c r="H44" s="33"/>
    </row>
    <row r="45" spans="1:8" ht="12.75" customHeight="1">
      <c r="A45" s="119" t="s">
        <v>188</v>
      </c>
      <c r="B45" s="318"/>
      <c r="C45" s="100" t="s">
        <v>145</v>
      </c>
      <c r="D45" s="100" t="s">
        <v>145</v>
      </c>
      <c r="E45" s="100" t="s">
        <v>145</v>
      </c>
      <c r="F45" s="102">
        <v>4617</v>
      </c>
      <c r="G45" s="39"/>
      <c r="H45" s="33"/>
    </row>
    <row r="46" spans="1:8" ht="12.75" customHeight="1">
      <c r="A46" s="113" t="s">
        <v>83</v>
      </c>
      <c r="B46" s="307">
        <v>39816</v>
      </c>
      <c r="C46" s="96">
        <v>23.5</v>
      </c>
      <c r="D46" s="100">
        <v>5954</v>
      </c>
      <c r="E46" s="100">
        <v>13891</v>
      </c>
      <c r="F46" s="101">
        <f>(D46+E46)</f>
        <v>19845</v>
      </c>
      <c r="G46" s="373"/>
      <c r="H46" s="33"/>
    </row>
    <row r="47" spans="1:8" ht="12.75" customHeight="1" thickBot="1">
      <c r="A47" s="119" t="s">
        <v>194</v>
      </c>
      <c r="B47" s="307"/>
      <c r="C47" s="96" t="s">
        <v>145</v>
      </c>
      <c r="D47" s="96" t="s">
        <v>145</v>
      </c>
      <c r="E47" s="96" t="s">
        <v>145</v>
      </c>
      <c r="F47" s="102">
        <v>747</v>
      </c>
      <c r="G47" s="385"/>
      <c r="H47" s="33"/>
    </row>
    <row r="48" spans="1:8" ht="12.75" customHeight="1">
      <c r="A48" s="114" t="s">
        <v>196</v>
      </c>
      <c r="B48" s="317" t="s">
        <v>145</v>
      </c>
      <c r="C48" s="165">
        <v>79</v>
      </c>
      <c r="D48" s="135">
        <v>1970</v>
      </c>
      <c r="E48" s="135">
        <v>14604</v>
      </c>
      <c r="F48" s="136">
        <f>SUM(D48:E48)</f>
        <v>16574</v>
      </c>
      <c r="G48" s="39"/>
      <c r="H48" s="33"/>
    </row>
    <row r="49" spans="1:8" ht="12.75" customHeight="1">
      <c r="A49" s="143" t="s">
        <v>188</v>
      </c>
      <c r="B49" s="316"/>
      <c r="C49" s="174" t="s">
        <v>145</v>
      </c>
      <c r="D49" s="174" t="s">
        <v>145</v>
      </c>
      <c r="E49" s="174" t="s">
        <v>145</v>
      </c>
      <c r="F49" s="146">
        <v>1700</v>
      </c>
      <c r="G49" s="39"/>
      <c r="H49" s="33"/>
    </row>
    <row r="50" spans="1:8" ht="12.75" customHeight="1">
      <c r="A50" s="113" t="s">
        <v>211</v>
      </c>
      <c r="B50" s="318" t="s">
        <v>145</v>
      </c>
      <c r="C50" s="96">
        <v>29</v>
      </c>
      <c r="D50" s="100">
        <v>270</v>
      </c>
      <c r="E50" s="100">
        <v>18107</v>
      </c>
      <c r="F50" s="101">
        <f>SUM(D50:E50)</f>
        <v>18377</v>
      </c>
      <c r="G50" s="39"/>
      <c r="H50" s="33"/>
    </row>
    <row r="51" spans="1:8" ht="12.75" customHeight="1">
      <c r="A51" s="119" t="s">
        <v>188</v>
      </c>
      <c r="B51" s="318"/>
      <c r="C51" s="100" t="s">
        <v>145</v>
      </c>
      <c r="D51" s="100" t="s">
        <v>145</v>
      </c>
      <c r="E51" s="100" t="s">
        <v>145</v>
      </c>
      <c r="F51" s="102">
        <v>1162</v>
      </c>
      <c r="G51" s="39"/>
      <c r="H51" s="33"/>
    </row>
    <row r="52" spans="1:8" ht="12.75" customHeight="1">
      <c r="A52" s="114" t="s">
        <v>212</v>
      </c>
      <c r="B52" s="317" t="s">
        <v>145</v>
      </c>
      <c r="C52" s="100" t="s">
        <v>145</v>
      </c>
      <c r="D52" s="135" t="s">
        <v>166</v>
      </c>
      <c r="E52" s="135" t="s">
        <v>166</v>
      </c>
      <c r="F52" s="136">
        <f>F48+F50</f>
        <v>34951</v>
      </c>
      <c r="G52" s="39"/>
      <c r="H52" s="33"/>
    </row>
    <row r="53" spans="1:8" ht="12.75" customHeight="1">
      <c r="A53" s="119" t="s">
        <v>188</v>
      </c>
      <c r="B53" s="318"/>
      <c r="C53" s="100" t="s">
        <v>145</v>
      </c>
      <c r="D53" s="100" t="s">
        <v>145</v>
      </c>
      <c r="E53" s="100" t="s">
        <v>145</v>
      </c>
      <c r="F53" s="102">
        <f>F49+F51</f>
        <v>2862</v>
      </c>
      <c r="G53" s="39"/>
      <c r="H53" s="33"/>
    </row>
    <row r="54" spans="1:8" ht="12.75" customHeight="1">
      <c r="A54" s="113" t="s">
        <v>190</v>
      </c>
      <c r="B54" s="318" t="s">
        <v>145</v>
      </c>
      <c r="C54" s="96">
        <v>79</v>
      </c>
      <c r="D54" s="100">
        <v>2190</v>
      </c>
      <c r="E54" s="100">
        <v>27231</v>
      </c>
      <c r="F54" s="101">
        <f>SUM(D54:E54)</f>
        <v>29421</v>
      </c>
      <c r="G54" s="39"/>
      <c r="H54" s="33"/>
    </row>
    <row r="55" spans="1:8" ht="12.75" customHeight="1">
      <c r="A55" s="119" t="s">
        <v>188</v>
      </c>
      <c r="B55" s="318"/>
      <c r="C55" s="100" t="s">
        <v>145</v>
      </c>
      <c r="D55" s="100" t="s">
        <v>145</v>
      </c>
      <c r="E55" s="100" t="s">
        <v>145</v>
      </c>
      <c r="F55" s="102">
        <v>2280</v>
      </c>
      <c r="G55" s="39"/>
      <c r="H55" s="33"/>
    </row>
    <row r="56" spans="1:8" ht="12.75" customHeight="1">
      <c r="A56" s="114" t="s">
        <v>84</v>
      </c>
      <c r="B56" s="331">
        <v>128353</v>
      </c>
      <c r="C56" s="165">
        <v>75</v>
      </c>
      <c r="D56" s="135">
        <v>100904</v>
      </c>
      <c r="E56" s="135">
        <v>280</v>
      </c>
      <c r="F56" s="136">
        <f>SUM(D56:E56)</f>
        <v>101184</v>
      </c>
      <c r="G56" s="386"/>
      <c r="H56" s="33"/>
    </row>
    <row r="57" spans="1:8" ht="12.75" customHeight="1">
      <c r="A57" s="116" t="s">
        <v>85</v>
      </c>
      <c r="B57" s="309"/>
      <c r="C57" s="96" t="s">
        <v>145</v>
      </c>
      <c r="D57" s="100">
        <v>10957</v>
      </c>
      <c r="E57" s="100">
        <v>10957</v>
      </c>
      <c r="F57" s="97" t="s">
        <v>145</v>
      </c>
      <c r="G57" s="386"/>
      <c r="H57" s="33"/>
    </row>
    <row r="58" spans="1:8" ht="12.75" customHeight="1">
      <c r="A58" s="113" t="s">
        <v>86</v>
      </c>
      <c r="B58" s="307">
        <v>90079</v>
      </c>
      <c r="C58" s="96" t="s">
        <v>177</v>
      </c>
      <c r="D58" s="100">
        <v>4744</v>
      </c>
      <c r="E58" s="100">
        <v>60069</v>
      </c>
      <c r="F58" s="101">
        <f>SUM(D58:E58)</f>
        <v>64813</v>
      </c>
      <c r="G58" s="386"/>
      <c r="H58" s="33"/>
    </row>
    <row r="59" spans="1:8" ht="12.75" customHeight="1">
      <c r="A59" s="119" t="s">
        <v>87</v>
      </c>
      <c r="B59" s="307"/>
      <c r="C59" s="96" t="s">
        <v>145</v>
      </c>
      <c r="D59" s="96" t="s">
        <v>145</v>
      </c>
      <c r="E59" s="96" t="s">
        <v>145</v>
      </c>
      <c r="F59" s="102" t="s">
        <v>145</v>
      </c>
      <c r="G59" s="386"/>
      <c r="H59" s="33"/>
    </row>
    <row r="60" spans="1:8" ht="12.75" customHeight="1">
      <c r="A60" s="114" t="s">
        <v>147</v>
      </c>
      <c r="B60" s="357" t="s">
        <v>145</v>
      </c>
      <c r="C60" s="165">
        <v>23.9</v>
      </c>
      <c r="D60" s="135">
        <v>588</v>
      </c>
      <c r="E60" s="135">
        <v>64203</v>
      </c>
      <c r="F60" s="136">
        <f>SUM(D60:E60)</f>
        <v>64791</v>
      </c>
      <c r="G60" s="386"/>
      <c r="H60" s="33"/>
    </row>
    <row r="61" spans="1:8" ht="12.75" customHeight="1">
      <c r="A61" s="119" t="s">
        <v>226</v>
      </c>
      <c r="B61" s="317"/>
      <c r="C61" s="96" t="s">
        <v>145</v>
      </c>
      <c r="D61" s="96" t="s">
        <v>145</v>
      </c>
      <c r="E61" s="96" t="s">
        <v>145</v>
      </c>
      <c r="F61" s="102" t="s">
        <v>145</v>
      </c>
      <c r="G61" s="386"/>
      <c r="H61" s="33"/>
    </row>
    <row r="62" spans="1:8" ht="12.75" customHeight="1">
      <c r="A62" s="113" t="s">
        <v>88</v>
      </c>
      <c r="B62" s="308">
        <v>291451</v>
      </c>
      <c r="C62" s="96">
        <v>19.5</v>
      </c>
      <c r="D62" s="100">
        <v>1216</v>
      </c>
      <c r="E62" s="100">
        <v>211931</v>
      </c>
      <c r="F62" s="101">
        <f>SUM(D62:E62)</f>
        <v>213147</v>
      </c>
      <c r="G62" s="41"/>
      <c r="H62" s="33"/>
    </row>
    <row r="63" spans="1:8" ht="12.75" customHeight="1">
      <c r="A63" s="119" t="s">
        <v>89</v>
      </c>
      <c r="B63" s="331"/>
      <c r="C63" s="144" t="s">
        <v>145</v>
      </c>
      <c r="D63" s="144" t="s">
        <v>145</v>
      </c>
      <c r="E63" s="144" t="s">
        <v>145</v>
      </c>
      <c r="F63" s="146">
        <v>7642</v>
      </c>
      <c r="G63" s="41"/>
      <c r="H63" s="33"/>
    </row>
    <row r="64" spans="1:8" ht="12.75" customHeight="1">
      <c r="A64" s="113" t="s">
        <v>90</v>
      </c>
      <c r="B64" s="318" t="s">
        <v>145</v>
      </c>
      <c r="C64" s="96">
        <v>24</v>
      </c>
      <c r="D64" s="100">
        <v>1365</v>
      </c>
      <c r="E64" s="100">
        <v>123388</v>
      </c>
      <c r="F64" s="101">
        <f>SUM(D64:E64)</f>
        <v>124753</v>
      </c>
      <c r="G64" s="41"/>
      <c r="H64" s="33"/>
    </row>
    <row r="65" spans="1:8" ht="12.75" customHeight="1">
      <c r="A65" s="119" t="s">
        <v>226</v>
      </c>
      <c r="B65" s="318"/>
      <c r="C65" s="96" t="s">
        <v>145</v>
      </c>
      <c r="D65" s="96" t="s">
        <v>145</v>
      </c>
      <c r="E65" s="96" t="s">
        <v>145</v>
      </c>
      <c r="F65" s="102">
        <v>3915</v>
      </c>
      <c r="G65" s="41"/>
      <c r="H65" s="33"/>
    </row>
    <row r="66" spans="1:8" ht="12.75" customHeight="1">
      <c r="A66" s="113" t="s">
        <v>91</v>
      </c>
      <c r="B66" s="316" t="s">
        <v>145</v>
      </c>
      <c r="C66" s="96">
        <v>26.8</v>
      </c>
      <c r="D66" s="100">
        <v>0</v>
      </c>
      <c r="E66" s="100">
        <v>105800</v>
      </c>
      <c r="F66" s="101">
        <f>SUM(D66:E66)</f>
        <v>105800</v>
      </c>
      <c r="G66" s="41"/>
      <c r="H66" s="33"/>
    </row>
    <row r="67" spans="1:8" ht="12.75" customHeight="1">
      <c r="A67" s="143" t="s">
        <v>204</v>
      </c>
      <c r="B67" s="357"/>
      <c r="C67" s="144" t="s">
        <v>145</v>
      </c>
      <c r="D67" s="144" t="s">
        <v>145</v>
      </c>
      <c r="E67" s="144" t="s">
        <v>145</v>
      </c>
      <c r="F67" s="146">
        <v>3526</v>
      </c>
      <c r="G67" s="41"/>
      <c r="H67" s="33"/>
    </row>
    <row r="68" spans="1:8" ht="12.75" customHeight="1">
      <c r="A68" s="113" t="s">
        <v>92</v>
      </c>
      <c r="B68" s="318" t="s">
        <v>145</v>
      </c>
      <c r="C68" s="96">
        <v>21.5</v>
      </c>
      <c r="D68" s="100">
        <v>21390</v>
      </c>
      <c r="E68" s="100">
        <v>122498</v>
      </c>
      <c r="F68" s="101">
        <f>SUM(D68:E68)</f>
        <v>143888</v>
      </c>
      <c r="G68" s="41"/>
      <c r="H68" s="33"/>
    </row>
    <row r="69" spans="1:8" ht="12.75" customHeight="1">
      <c r="A69" s="119" t="s">
        <v>226</v>
      </c>
      <c r="B69" s="318"/>
      <c r="C69" s="96" t="s">
        <v>145</v>
      </c>
      <c r="D69" s="96" t="s">
        <v>145</v>
      </c>
      <c r="E69" s="96" t="s">
        <v>145</v>
      </c>
      <c r="F69" s="102">
        <v>11</v>
      </c>
      <c r="G69" s="41"/>
      <c r="H69" s="33"/>
    </row>
    <row r="70" spans="1:8" ht="12.75" customHeight="1">
      <c r="A70" s="113" t="s">
        <v>225</v>
      </c>
      <c r="B70" s="307" t="s">
        <v>145</v>
      </c>
      <c r="C70" s="96">
        <v>119</v>
      </c>
      <c r="D70" s="100">
        <v>593</v>
      </c>
      <c r="E70" s="100">
        <v>16201</v>
      </c>
      <c r="F70" s="101">
        <f>SUM(D70:E70)</f>
        <v>16794</v>
      </c>
      <c r="G70" s="41"/>
      <c r="H70" s="33"/>
    </row>
    <row r="71" spans="1:8" ht="12.75" customHeight="1" thickBot="1">
      <c r="A71" s="120" t="s">
        <v>176</v>
      </c>
      <c r="B71" s="330"/>
      <c r="C71" s="187" t="s">
        <v>145</v>
      </c>
      <c r="D71" s="187" t="s">
        <v>145</v>
      </c>
      <c r="E71" s="187" t="s">
        <v>145</v>
      </c>
      <c r="F71" s="111">
        <v>3220</v>
      </c>
      <c r="G71" s="41"/>
      <c r="H71" s="33"/>
    </row>
    <row r="72" spans="1:8" ht="12.75" customHeight="1">
      <c r="A72" s="310" t="s">
        <v>32</v>
      </c>
      <c r="B72" s="311"/>
      <c r="C72" s="311"/>
      <c r="D72" s="311"/>
      <c r="E72" s="311"/>
      <c r="F72" s="312"/>
      <c r="G72" s="39"/>
      <c r="H72" s="33"/>
    </row>
    <row r="73" spans="1:8" ht="12.75" customHeight="1">
      <c r="A73" s="113" t="s">
        <v>93</v>
      </c>
      <c r="B73" s="307" t="s">
        <v>166</v>
      </c>
      <c r="C73" s="96">
        <v>59</v>
      </c>
      <c r="D73" s="100">
        <v>276</v>
      </c>
      <c r="E73" s="100">
        <v>14746</v>
      </c>
      <c r="F73" s="101">
        <f>SUM(D73:E73)</f>
        <v>15022</v>
      </c>
      <c r="G73" s="39"/>
      <c r="H73" s="33"/>
    </row>
    <row r="74" spans="1:8" ht="12.75" customHeight="1">
      <c r="A74" s="119" t="s">
        <v>226</v>
      </c>
      <c r="B74" s="307"/>
      <c r="C74" s="100" t="s">
        <v>145</v>
      </c>
      <c r="D74" s="100" t="s">
        <v>145</v>
      </c>
      <c r="E74" s="100" t="s">
        <v>145</v>
      </c>
      <c r="F74" s="102">
        <v>832</v>
      </c>
      <c r="G74" s="39"/>
      <c r="H74" s="33"/>
    </row>
    <row r="75" spans="1:8" ht="12.75" customHeight="1">
      <c r="A75" s="113" t="s">
        <v>94</v>
      </c>
      <c r="B75" s="307">
        <v>287103</v>
      </c>
      <c r="C75" s="96">
        <v>16.5</v>
      </c>
      <c r="D75" s="100">
        <v>3684</v>
      </c>
      <c r="E75" s="100">
        <v>237258</v>
      </c>
      <c r="F75" s="101">
        <f>SUM(D75:E75)</f>
        <v>240942</v>
      </c>
      <c r="G75" s="39"/>
      <c r="H75" s="33"/>
    </row>
    <row r="76" spans="1:8" ht="12.75" customHeight="1">
      <c r="A76" s="119" t="s">
        <v>89</v>
      </c>
      <c r="B76" s="307"/>
      <c r="C76" s="100" t="s">
        <v>145</v>
      </c>
      <c r="D76" s="100" t="s">
        <v>145</v>
      </c>
      <c r="E76" s="100" t="s">
        <v>145</v>
      </c>
      <c r="F76" s="102">
        <v>845</v>
      </c>
      <c r="G76" s="39"/>
      <c r="H76" s="33"/>
    </row>
    <row r="77" spans="1:8" ht="12.75" customHeight="1">
      <c r="A77" s="113" t="s">
        <v>95</v>
      </c>
      <c r="B77" s="307">
        <v>105626</v>
      </c>
      <c r="C77" s="96">
        <v>16</v>
      </c>
      <c r="D77" s="100">
        <v>681</v>
      </c>
      <c r="E77" s="100">
        <v>76822</v>
      </c>
      <c r="F77" s="101">
        <f>SUM(D77:E77)</f>
        <v>77503</v>
      </c>
      <c r="G77" s="39"/>
      <c r="H77" s="33"/>
    </row>
    <row r="78" spans="1:8" ht="12.75" customHeight="1">
      <c r="A78" s="119" t="s">
        <v>89</v>
      </c>
      <c r="B78" s="307"/>
      <c r="C78" s="100" t="s">
        <v>145</v>
      </c>
      <c r="D78" s="100" t="s">
        <v>145</v>
      </c>
      <c r="E78" s="100" t="s">
        <v>145</v>
      </c>
      <c r="F78" s="102">
        <v>2330</v>
      </c>
      <c r="G78" s="39"/>
      <c r="H78" s="33"/>
    </row>
    <row r="79" spans="1:8" ht="12.75" customHeight="1">
      <c r="A79" s="113" t="s">
        <v>96</v>
      </c>
      <c r="B79" s="308" t="s">
        <v>145</v>
      </c>
      <c r="C79" s="96">
        <v>17.9</v>
      </c>
      <c r="D79" s="100">
        <v>5635</v>
      </c>
      <c r="E79" s="100">
        <v>153120</v>
      </c>
      <c r="F79" s="101">
        <f>SUM(D79:E79)</f>
        <v>158755</v>
      </c>
      <c r="G79" s="39"/>
      <c r="H79" s="33"/>
    </row>
    <row r="80" spans="1:8" ht="12.75" customHeight="1">
      <c r="A80" s="119" t="s">
        <v>226</v>
      </c>
      <c r="B80" s="309"/>
      <c r="C80" s="100" t="s">
        <v>145</v>
      </c>
      <c r="D80" s="100" t="s">
        <v>145</v>
      </c>
      <c r="E80" s="100" t="s">
        <v>145</v>
      </c>
      <c r="F80" s="102" t="s">
        <v>145</v>
      </c>
      <c r="G80" s="39"/>
      <c r="H80" s="33"/>
    </row>
    <row r="81" spans="1:8" ht="12.75" customHeight="1">
      <c r="A81" s="113" t="s">
        <v>97</v>
      </c>
      <c r="B81" s="308" t="s">
        <v>145</v>
      </c>
      <c r="C81" s="96">
        <v>21</v>
      </c>
      <c r="D81" s="100">
        <v>50316</v>
      </c>
      <c r="E81" s="100">
        <v>138750</v>
      </c>
      <c r="F81" s="101">
        <f>SUM(D81:E81)</f>
        <v>189066</v>
      </c>
      <c r="G81" s="39"/>
      <c r="H81" s="33"/>
    </row>
    <row r="82" spans="1:8" ht="12.75" customHeight="1">
      <c r="A82" s="119" t="s">
        <v>226</v>
      </c>
      <c r="B82" s="309"/>
      <c r="C82" s="100" t="s">
        <v>145</v>
      </c>
      <c r="D82" s="100" t="s">
        <v>145</v>
      </c>
      <c r="E82" s="100" t="s">
        <v>145</v>
      </c>
      <c r="F82" s="102">
        <v>2268</v>
      </c>
      <c r="G82" s="39"/>
      <c r="H82" s="33"/>
    </row>
    <row r="83" spans="1:8" ht="12.75" customHeight="1">
      <c r="A83" s="356" t="s">
        <v>33</v>
      </c>
      <c r="B83" s="322"/>
      <c r="C83" s="322"/>
      <c r="D83" s="322"/>
      <c r="E83" s="322"/>
      <c r="F83" s="392"/>
      <c r="G83" s="39"/>
      <c r="H83" s="33"/>
    </row>
    <row r="84" spans="1:8" ht="12.75" customHeight="1">
      <c r="A84" s="113" t="s">
        <v>76</v>
      </c>
      <c r="B84" s="308">
        <v>632863</v>
      </c>
      <c r="C84" s="96">
        <v>8</v>
      </c>
      <c r="D84" s="100">
        <v>26666</v>
      </c>
      <c r="E84" s="100">
        <v>466804</v>
      </c>
      <c r="F84" s="101">
        <f>SUM(D84:E84)</f>
        <v>493470</v>
      </c>
      <c r="G84" s="39"/>
      <c r="H84" s="33"/>
    </row>
    <row r="85" spans="1:8" ht="12.75" customHeight="1">
      <c r="A85" s="119" t="s">
        <v>98</v>
      </c>
      <c r="B85" s="309"/>
      <c r="C85" s="100" t="s">
        <v>145</v>
      </c>
      <c r="D85" s="100" t="s">
        <v>145</v>
      </c>
      <c r="E85" s="100" t="s">
        <v>145</v>
      </c>
      <c r="F85" s="102" t="s">
        <v>145</v>
      </c>
      <c r="G85" s="39"/>
      <c r="H85" s="33"/>
    </row>
    <row r="86" spans="1:8" ht="12.75" customHeight="1">
      <c r="A86" s="114" t="s">
        <v>99</v>
      </c>
      <c r="B86" s="308">
        <v>151149</v>
      </c>
      <c r="C86" s="96" t="s">
        <v>164</v>
      </c>
      <c r="D86" s="100">
        <v>2767</v>
      </c>
      <c r="E86" s="100">
        <v>106300</v>
      </c>
      <c r="F86" s="101">
        <f>SUM(D86:E86)</f>
        <v>109067</v>
      </c>
      <c r="G86" s="39"/>
      <c r="H86" s="33"/>
    </row>
    <row r="87" spans="1:8" ht="12.75" customHeight="1">
      <c r="A87" s="119" t="s">
        <v>87</v>
      </c>
      <c r="B87" s="309"/>
      <c r="C87" s="100" t="s">
        <v>145</v>
      </c>
      <c r="D87" s="100" t="s">
        <v>145</v>
      </c>
      <c r="E87" s="100" t="s">
        <v>145</v>
      </c>
      <c r="F87" s="102" t="s">
        <v>145</v>
      </c>
      <c r="G87" s="39"/>
      <c r="H87" s="33"/>
    </row>
    <row r="88" spans="1:8" ht="12.75" customHeight="1">
      <c r="A88" s="113" t="s">
        <v>100</v>
      </c>
      <c r="B88" s="308">
        <v>171340</v>
      </c>
      <c r="C88" s="96" t="s">
        <v>165</v>
      </c>
      <c r="D88" s="100">
        <v>8644</v>
      </c>
      <c r="E88" s="100">
        <v>117165</v>
      </c>
      <c r="F88" s="101">
        <f>SUM(D88:E88)</f>
        <v>125809</v>
      </c>
      <c r="G88" s="39"/>
      <c r="H88" s="33"/>
    </row>
    <row r="89" spans="1:8" ht="12.75" customHeight="1">
      <c r="A89" s="119" t="s">
        <v>87</v>
      </c>
      <c r="B89" s="309"/>
      <c r="C89" s="100" t="s">
        <v>145</v>
      </c>
      <c r="D89" s="100" t="s">
        <v>145</v>
      </c>
      <c r="E89" s="100" t="s">
        <v>145</v>
      </c>
      <c r="F89" s="102" t="s">
        <v>145</v>
      </c>
      <c r="G89" s="39"/>
      <c r="H89" s="33"/>
    </row>
    <row r="90" spans="1:8" ht="12.75" customHeight="1">
      <c r="A90" s="113" t="s">
        <v>234</v>
      </c>
      <c r="B90" s="308">
        <v>80000</v>
      </c>
      <c r="C90" s="96">
        <v>33</v>
      </c>
      <c r="D90" s="100">
        <v>653</v>
      </c>
      <c r="E90" s="100">
        <v>45505</v>
      </c>
      <c r="F90" s="101">
        <f>SUM(D90:E90)</f>
        <v>46158</v>
      </c>
      <c r="G90" s="39"/>
      <c r="H90" s="33"/>
    </row>
    <row r="91" spans="1:8" ht="12.75" customHeight="1">
      <c r="A91" s="119" t="s">
        <v>194</v>
      </c>
      <c r="B91" s="309"/>
      <c r="C91" s="100" t="s">
        <v>145</v>
      </c>
      <c r="D91" s="100" t="s">
        <v>145</v>
      </c>
      <c r="E91" s="100" t="s">
        <v>145</v>
      </c>
      <c r="F91" s="102">
        <v>4022</v>
      </c>
      <c r="G91" s="39"/>
      <c r="H91" s="33"/>
    </row>
    <row r="92" spans="1:8" ht="12.75" customHeight="1">
      <c r="A92" s="113" t="s">
        <v>101</v>
      </c>
      <c r="B92" s="308">
        <v>37785</v>
      </c>
      <c r="C92" s="96">
        <v>15</v>
      </c>
      <c r="D92" s="100">
        <v>14999</v>
      </c>
      <c r="E92" s="100">
        <v>13471</v>
      </c>
      <c r="F92" s="101">
        <f>SUM(D92:E92)</f>
        <v>28470</v>
      </c>
      <c r="G92" s="39"/>
      <c r="H92" s="33"/>
    </row>
    <row r="93" spans="1:8" ht="12.75" customHeight="1">
      <c r="A93" s="119" t="s">
        <v>102</v>
      </c>
      <c r="B93" s="309"/>
      <c r="C93" s="100" t="s">
        <v>145</v>
      </c>
      <c r="D93" s="100" t="s">
        <v>145</v>
      </c>
      <c r="E93" s="100" t="s">
        <v>145</v>
      </c>
      <c r="F93" s="102" t="s">
        <v>145</v>
      </c>
      <c r="G93" s="39"/>
      <c r="H93" s="33"/>
    </row>
    <row r="94" spans="1:8" ht="12.75" customHeight="1">
      <c r="A94" s="113" t="s">
        <v>103</v>
      </c>
      <c r="B94" s="308">
        <v>223951</v>
      </c>
      <c r="C94" s="96" t="s">
        <v>174</v>
      </c>
      <c r="D94" s="100">
        <v>59516</v>
      </c>
      <c r="E94" s="100">
        <v>118308</v>
      </c>
      <c r="F94" s="101">
        <f>D94+E94</f>
        <v>177824</v>
      </c>
      <c r="G94" s="39"/>
      <c r="H94" s="33"/>
    </row>
    <row r="95" spans="1:8" ht="12.75" customHeight="1">
      <c r="A95" s="119" t="s">
        <v>87</v>
      </c>
      <c r="B95" s="309"/>
      <c r="C95" s="100" t="s">
        <v>145</v>
      </c>
      <c r="D95" s="100" t="s">
        <v>145</v>
      </c>
      <c r="E95" s="100" t="s">
        <v>145</v>
      </c>
      <c r="F95" s="102" t="s">
        <v>145</v>
      </c>
      <c r="G95" s="39"/>
      <c r="H95" s="33"/>
    </row>
    <row r="96" spans="1:8" ht="12.75" customHeight="1">
      <c r="A96" s="313" t="s">
        <v>34</v>
      </c>
      <c r="B96" s="314"/>
      <c r="C96" s="314"/>
      <c r="D96" s="314"/>
      <c r="E96" s="314"/>
      <c r="F96" s="315"/>
      <c r="G96" s="39"/>
      <c r="H96" s="33"/>
    </row>
    <row r="97" spans="1:8" ht="12.75" customHeight="1">
      <c r="A97" s="113" t="s">
        <v>233</v>
      </c>
      <c r="B97" s="318" t="s">
        <v>145</v>
      </c>
      <c r="C97" s="96">
        <v>59</v>
      </c>
      <c r="D97" s="100">
        <v>1162</v>
      </c>
      <c r="E97" s="100">
        <v>13767</v>
      </c>
      <c r="F97" s="101">
        <f>SUM(D97:E97)</f>
        <v>14929</v>
      </c>
      <c r="G97" s="39"/>
      <c r="H97" s="33"/>
    </row>
    <row r="98" spans="1:8" ht="12.75" customHeight="1">
      <c r="A98" s="119" t="s">
        <v>184</v>
      </c>
      <c r="B98" s="318"/>
      <c r="C98" s="100" t="s">
        <v>145</v>
      </c>
      <c r="D98" s="100" t="s">
        <v>145</v>
      </c>
      <c r="E98" s="100" t="s">
        <v>145</v>
      </c>
      <c r="F98" s="102">
        <v>949</v>
      </c>
      <c r="G98" s="39"/>
      <c r="H98" s="33"/>
    </row>
    <row r="99" spans="1:8" ht="12.75" customHeight="1">
      <c r="A99" s="113" t="s">
        <v>104</v>
      </c>
      <c r="B99" s="316" t="s">
        <v>145</v>
      </c>
      <c r="C99" s="96">
        <v>59</v>
      </c>
      <c r="D99" s="100">
        <v>3850</v>
      </c>
      <c r="E99" s="100">
        <v>41299</v>
      </c>
      <c r="F99" s="101">
        <f>SUM(D99:E99)</f>
        <v>45149</v>
      </c>
      <c r="G99" s="39"/>
      <c r="H99" s="33"/>
    </row>
    <row r="100" spans="1:8" ht="12.75" customHeight="1">
      <c r="A100" s="119" t="s">
        <v>226</v>
      </c>
      <c r="B100" s="317"/>
      <c r="C100" s="100" t="s">
        <v>145</v>
      </c>
      <c r="D100" s="100" t="s">
        <v>145</v>
      </c>
      <c r="E100" s="100" t="s">
        <v>145</v>
      </c>
      <c r="F100" s="102">
        <v>49</v>
      </c>
      <c r="G100" s="39"/>
      <c r="H100" s="33"/>
    </row>
    <row r="101" spans="1:8" ht="12.75" customHeight="1">
      <c r="A101" s="113" t="s">
        <v>239</v>
      </c>
      <c r="B101" s="308">
        <v>138000</v>
      </c>
      <c r="C101" s="96">
        <v>16</v>
      </c>
      <c r="D101" s="100">
        <v>0</v>
      </c>
      <c r="E101" s="100">
        <v>132025</v>
      </c>
      <c r="F101" s="101">
        <f>SUM(D101:E101)</f>
        <v>132025</v>
      </c>
      <c r="G101" s="39"/>
      <c r="H101" s="33"/>
    </row>
    <row r="102" spans="1:8" ht="12.75" customHeight="1">
      <c r="A102" s="119" t="s">
        <v>240</v>
      </c>
      <c r="B102" s="309"/>
      <c r="C102" s="100" t="s">
        <v>145</v>
      </c>
      <c r="D102" s="100" t="s">
        <v>145</v>
      </c>
      <c r="E102" s="100" t="s">
        <v>145</v>
      </c>
      <c r="F102" s="102" t="s">
        <v>166</v>
      </c>
      <c r="G102" s="39"/>
      <c r="H102" s="33"/>
    </row>
    <row r="103" spans="1:8" ht="15" customHeight="1">
      <c r="A103" s="327" t="s">
        <v>35</v>
      </c>
      <c r="B103" s="328"/>
      <c r="C103" s="328"/>
      <c r="D103" s="328"/>
      <c r="E103" s="328"/>
      <c r="F103" s="329"/>
      <c r="G103" s="42"/>
      <c r="H103" s="33"/>
    </row>
    <row r="104" spans="1:8" ht="12.75" customHeight="1">
      <c r="A104" s="313" t="s">
        <v>36</v>
      </c>
      <c r="B104" s="314"/>
      <c r="C104" s="314"/>
      <c r="D104" s="314"/>
      <c r="E104" s="314"/>
      <c r="F104" s="315"/>
      <c r="G104" s="39"/>
      <c r="H104" s="33"/>
    </row>
    <row r="105" spans="1:8" ht="12.75" customHeight="1">
      <c r="A105" s="113" t="s">
        <v>105</v>
      </c>
      <c r="B105" s="308">
        <v>46000</v>
      </c>
      <c r="C105" s="96">
        <v>39</v>
      </c>
      <c r="D105" s="100">
        <v>1697</v>
      </c>
      <c r="E105" s="100">
        <v>31540</v>
      </c>
      <c r="F105" s="101">
        <f>SUM(D105:E105)</f>
        <v>33237</v>
      </c>
      <c r="G105" s="39"/>
      <c r="H105" s="33"/>
    </row>
    <row r="106" spans="1:8" ht="12.75" customHeight="1">
      <c r="A106" s="119" t="s">
        <v>106</v>
      </c>
      <c r="B106" s="309"/>
      <c r="C106" s="100" t="s">
        <v>145</v>
      </c>
      <c r="D106" s="100" t="s">
        <v>145</v>
      </c>
      <c r="E106" s="100" t="s">
        <v>145</v>
      </c>
      <c r="F106" s="102" t="s">
        <v>166</v>
      </c>
      <c r="G106" s="39"/>
      <c r="H106" s="33"/>
    </row>
    <row r="107" spans="1:8" ht="12.75" customHeight="1">
      <c r="A107" s="313" t="s">
        <v>198</v>
      </c>
      <c r="B107" s="314"/>
      <c r="C107" s="314"/>
      <c r="D107" s="314"/>
      <c r="E107" s="314"/>
      <c r="F107" s="315"/>
      <c r="G107" s="39"/>
      <c r="H107" s="33"/>
    </row>
    <row r="108" spans="1:8" ht="12.75" customHeight="1">
      <c r="A108" s="113" t="s">
        <v>195</v>
      </c>
      <c r="B108" s="308" t="s">
        <v>166</v>
      </c>
      <c r="C108" s="96">
        <v>39</v>
      </c>
      <c r="D108" s="100">
        <v>2535</v>
      </c>
      <c r="E108" s="100">
        <v>69974</v>
      </c>
      <c r="F108" s="101">
        <f>SUM(D108:E108)</f>
        <v>72509</v>
      </c>
      <c r="G108" s="39"/>
      <c r="H108" s="33"/>
    </row>
    <row r="109" spans="1:8" ht="12.75" customHeight="1">
      <c r="A109" s="119" t="s">
        <v>227</v>
      </c>
      <c r="B109" s="309"/>
      <c r="C109" s="100" t="s">
        <v>145</v>
      </c>
      <c r="D109" s="100" t="s">
        <v>145</v>
      </c>
      <c r="E109" s="100" t="s">
        <v>145</v>
      </c>
      <c r="F109" s="102">
        <v>4600</v>
      </c>
      <c r="G109" s="39"/>
      <c r="H109" s="33"/>
    </row>
    <row r="110" spans="1:8" ht="12.75" customHeight="1">
      <c r="A110" s="313" t="s">
        <v>37</v>
      </c>
      <c r="B110" s="314"/>
      <c r="C110" s="314"/>
      <c r="D110" s="314"/>
      <c r="E110" s="314"/>
      <c r="F110" s="315"/>
      <c r="G110" s="39"/>
      <c r="H110" s="33"/>
    </row>
    <row r="111" spans="1:8" ht="12.75" customHeight="1">
      <c r="A111" s="115" t="s">
        <v>107</v>
      </c>
      <c r="B111" s="308">
        <v>82605</v>
      </c>
      <c r="C111" s="96" t="s">
        <v>149</v>
      </c>
      <c r="D111" s="100">
        <v>18807</v>
      </c>
      <c r="E111" s="100">
        <v>43618</v>
      </c>
      <c r="F111" s="101">
        <f>SUM(D111:E111)</f>
        <v>62425</v>
      </c>
      <c r="G111" s="39"/>
      <c r="H111" s="33"/>
    </row>
    <row r="112" spans="1:8" ht="12.75" customHeight="1">
      <c r="A112" s="143" t="s">
        <v>87</v>
      </c>
      <c r="B112" s="331"/>
      <c r="C112" s="174" t="s">
        <v>145</v>
      </c>
      <c r="D112" s="174" t="s">
        <v>145</v>
      </c>
      <c r="E112" s="174" t="s">
        <v>145</v>
      </c>
      <c r="F112" s="146" t="s">
        <v>145</v>
      </c>
      <c r="G112" s="39"/>
      <c r="H112" s="33"/>
    </row>
    <row r="113" spans="1:8" ht="12.75" customHeight="1">
      <c r="A113" s="115" t="s">
        <v>199</v>
      </c>
      <c r="B113" s="202" t="s">
        <v>214</v>
      </c>
      <c r="C113" s="387"/>
      <c r="D113" s="387"/>
      <c r="E113" s="387"/>
      <c r="F113" s="388"/>
      <c r="G113" s="39"/>
      <c r="H113" s="33"/>
    </row>
    <row r="114" spans="1:8" ht="12.75" customHeight="1">
      <c r="A114" s="143" t="s">
        <v>200</v>
      </c>
      <c r="B114" s="389"/>
      <c r="C114" s="390"/>
      <c r="D114" s="390"/>
      <c r="E114" s="390"/>
      <c r="F114" s="391"/>
      <c r="G114" s="39"/>
      <c r="H114" s="33"/>
    </row>
    <row r="115" spans="1:8" ht="15" customHeight="1">
      <c r="A115" s="324" t="s">
        <v>38</v>
      </c>
      <c r="B115" s="325"/>
      <c r="C115" s="325"/>
      <c r="D115" s="325"/>
      <c r="E115" s="325"/>
      <c r="F115" s="326"/>
      <c r="G115" s="42"/>
      <c r="H115" s="33"/>
    </row>
    <row r="116" spans="1:8" ht="12.75" customHeight="1">
      <c r="A116" s="313" t="s">
        <v>39</v>
      </c>
      <c r="B116" s="314"/>
      <c r="C116" s="314"/>
      <c r="D116" s="314"/>
      <c r="E116" s="314"/>
      <c r="F116" s="348"/>
      <c r="G116" s="39"/>
      <c r="H116" s="33"/>
    </row>
    <row r="117" spans="1:8" ht="12.75" customHeight="1">
      <c r="A117" s="358" t="s">
        <v>40</v>
      </c>
      <c r="B117" s="359"/>
      <c r="C117" s="359"/>
      <c r="D117" s="359"/>
      <c r="E117" s="359"/>
      <c r="F117" s="360"/>
      <c r="G117" s="43"/>
      <c r="H117" s="33"/>
    </row>
    <row r="118" spans="1:8" ht="12.75" customHeight="1">
      <c r="A118" s="185" t="s">
        <v>244</v>
      </c>
      <c r="B118" s="307">
        <v>15200</v>
      </c>
      <c r="C118" s="99">
        <v>49</v>
      </c>
      <c r="D118" s="100">
        <v>101</v>
      </c>
      <c r="E118" s="100">
        <v>11455</v>
      </c>
      <c r="F118" s="101">
        <f>SUM(D118:E118)</f>
        <v>11556</v>
      </c>
      <c r="G118" s="43"/>
      <c r="H118" s="33"/>
    </row>
    <row r="119" spans="1:8" ht="12.75" customHeight="1">
      <c r="A119" s="184" t="s">
        <v>245</v>
      </c>
      <c r="B119" s="307"/>
      <c r="C119" s="96" t="s">
        <v>145</v>
      </c>
      <c r="D119" s="96" t="s">
        <v>145</v>
      </c>
      <c r="E119" s="96" t="s">
        <v>145</v>
      </c>
      <c r="F119" s="102">
        <v>1499</v>
      </c>
      <c r="G119" s="43"/>
      <c r="H119" s="33"/>
    </row>
    <row r="120" spans="1:8" ht="12.75" customHeight="1">
      <c r="A120" s="115" t="s">
        <v>108</v>
      </c>
      <c r="B120" s="308">
        <v>41200</v>
      </c>
      <c r="C120" s="99">
        <v>49.9</v>
      </c>
      <c r="D120" s="100">
        <v>2815</v>
      </c>
      <c r="E120" s="100">
        <v>26584</v>
      </c>
      <c r="F120" s="101">
        <f>SUM(D120:E120)</f>
        <v>29399</v>
      </c>
      <c r="G120" s="43"/>
      <c r="H120" s="33"/>
    </row>
    <row r="121" spans="1:8" ht="12.75" customHeight="1">
      <c r="A121" s="119" t="s">
        <v>228</v>
      </c>
      <c r="B121" s="331"/>
      <c r="C121" s="144" t="s">
        <v>145</v>
      </c>
      <c r="D121" s="144" t="s">
        <v>145</v>
      </c>
      <c r="E121" s="144" t="s">
        <v>145</v>
      </c>
      <c r="F121" s="146">
        <v>782</v>
      </c>
      <c r="G121" s="43"/>
      <c r="H121" s="33"/>
    </row>
    <row r="122" spans="1:8" ht="12.75" customHeight="1">
      <c r="A122" s="185" t="s">
        <v>217</v>
      </c>
      <c r="B122" s="307">
        <v>19000</v>
      </c>
      <c r="C122" s="99">
        <v>69</v>
      </c>
      <c r="D122" s="100">
        <v>489</v>
      </c>
      <c r="E122" s="100">
        <v>9112</v>
      </c>
      <c r="F122" s="101">
        <f>SUM(D122:E122)</f>
        <v>9601</v>
      </c>
      <c r="G122" s="43"/>
      <c r="H122" s="33"/>
    </row>
    <row r="123" spans="1:8" ht="12.75" customHeight="1">
      <c r="A123" s="184" t="s">
        <v>106</v>
      </c>
      <c r="B123" s="307"/>
      <c r="C123" s="96" t="s">
        <v>145</v>
      </c>
      <c r="D123" s="96" t="s">
        <v>145</v>
      </c>
      <c r="E123" s="96" t="s">
        <v>145</v>
      </c>
      <c r="F123" s="102" t="s">
        <v>166</v>
      </c>
      <c r="G123" s="43"/>
      <c r="H123" s="33"/>
    </row>
    <row r="124" spans="1:8" ht="12.75" customHeight="1">
      <c r="A124" s="185" t="s">
        <v>229</v>
      </c>
      <c r="B124" s="202" t="s">
        <v>280</v>
      </c>
      <c r="C124" s="203"/>
      <c r="D124" s="203"/>
      <c r="E124" s="203"/>
      <c r="F124" s="393"/>
      <c r="G124" s="43"/>
      <c r="H124" s="33"/>
    </row>
    <row r="125" spans="1:8" ht="12.75" customHeight="1">
      <c r="A125" s="184" t="s">
        <v>106</v>
      </c>
      <c r="B125" s="389"/>
      <c r="C125" s="394"/>
      <c r="D125" s="394"/>
      <c r="E125" s="394"/>
      <c r="F125" s="395"/>
      <c r="G125" s="43"/>
      <c r="H125" s="33"/>
    </row>
    <row r="126" spans="1:8" ht="12.75" customHeight="1">
      <c r="A126" s="185" t="s">
        <v>192</v>
      </c>
      <c r="B126" s="307">
        <v>25000</v>
      </c>
      <c r="C126" s="99">
        <v>49</v>
      </c>
      <c r="D126" s="100">
        <v>423</v>
      </c>
      <c r="E126" s="100">
        <v>11544</v>
      </c>
      <c r="F126" s="101">
        <f>SUM(D126:E126)</f>
        <v>11967</v>
      </c>
      <c r="G126" s="43"/>
      <c r="H126" s="33"/>
    </row>
    <row r="127" spans="1:8" ht="12.75" customHeight="1">
      <c r="A127" s="184" t="s">
        <v>193</v>
      </c>
      <c r="B127" s="307"/>
      <c r="C127" s="96" t="s">
        <v>145</v>
      </c>
      <c r="D127" s="96" t="s">
        <v>145</v>
      </c>
      <c r="E127" s="96" t="s">
        <v>145</v>
      </c>
      <c r="F127" s="102">
        <v>388</v>
      </c>
      <c r="G127" s="43"/>
      <c r="H127" s="33"/>
    </row>
    <row r="128" spans="1:8" ht="12.75" customHeight="1">
      <c r="A128" s="313" t="s">
        <v>41</v>
      </c>
      <c r="B128" s="322"/>
      <c r="C128" s="322"/>
      <c r="D128" s="322"/>
      <c r="E128" s="322"/>
      <c r="F128" s="323"/>
      <c r="G128" s="39"/>
      <c r="H128" s="33"/>
    </row>
    <row r="129" spans="1:8" ht="12.75" customHeight="1">
      <c r="A129" s="358" t="s">
        <v>42</v>
      </c>
      <c r="B129" s="359"/>
      <c r="C129" s="359"/>
      <c r="D129" s="359"/>
      <c r="E129" s="359"/>
      <c r="F129" s="360"/>
      <c r="G129" s="39"/>
      <c r="H129" s="33"/>
    </row>
    <row r="130" spans="1:8" ht="12.75" customHeight="1">
      <c r="A130" s="115" t="s">
        <v>221</v>
      </c>
      <c r="B130" s="308">
        <v>191450</v>
      </c>
      <c r="C130" s="96">
        <v>21</v>
      </c>
      <c r="D130" s="100">
        <v>43940</v>
      </c>
      <c r="E130" s="100">
        <v>93331</v>
      </c>
      <c r="F130" s="101">
        <f>SUM(D130:E130)</f>
        <v>137271</v>
      </c>
      <c r="G130" s="39"/>
      <c r="H130" s="33"/>
    </row>
    <row r="131" spans="1:8" ht="12.75" customHeight="1">
      <c r="A131" s="119" t="s">
        <v>85</v>
      </c>
      <c r="B131" s="309"/>
      <c r="C131" s="96" t="s">
        <v>145</v>
      </c>
      <c r="D131" s="96" t="s">
        <v>145</v>
      </c>
      <c r="E131" s="96" t="s">
        <v>145</v>
      </c>
      <c r="F131" s="102">
        <v>6737</v>
      </c>
      <c r="G131" s="39"/>
      <c r="H131" s="33"/>
    </row>
    <row r="132" spans="1:8" ht="12.75" customHeight="1">
      <c r="A132" s="115" t="s">
        <v>218</v>
      </c>
      <c r="B132" s="308">
        <v>86020</v>
      </c>
      <c r="C132" s="96">
        <v>29</v>
      </c>
      <c r="D132" s="100">
        <v>1255</v>
      </c>
      <c r="E132" s="100">
        <v>45848</v>
      </c>
      <c r="F132" s="101">
        <f>SUM(D132:E132)</f>
        <v>47103</v>
      </c>
      <c r="G132" s="39"/>
      <c r="H132" s="33"/>
    </row>
    <row r="133" spans="1:8" ht="12.75" customHeight="1">
      <c r="A133" s="119" t="s">
        <v>219</v>
      </c>
      <c r="B133" s="309"/>
      <c r="C133" s="96" t="s">
        <v>145</v>
      </c>
      <c r="D133" s="96" t="s">
        <v>145</v>
      </c>
      <c r="E133" s="96" t="s">
        <v>145</v>
      </c>
      <c r="F133" s="102" t="s">
        <v>166</v>
      </c>
      <c r="G133" s="39"/>
      <c r="H133" s="33"/>
    </row>
    <row r="134" spans="1:8" ht="12.75" customHeight="1">
      <c r="A134" s="358" t="s">
        <v>191</v>
      </c>
      <c r="B134" s="359"/>
      <c r="C134" s="359"/>
      <c r="D134" s="359"/>
      <c r="E134" s="359"/>
      <c r="F134" s="369"/>
      <c r="G134" s="43"/>
      <c r="H134" s="33"/>
    </row>
    <row r="135" spans="1:8" ht="12.75" customHeight="1">
      <c r="A135" s="115" t="s">
        <v>109</v>
      </c>
      <c r="B135" s="316" t="s">
        <v>145</v>
      </c>
      <c r="C135" s="96">
        <v>42</v>
      </c>
      <c r="D135" s="100">
        <v>34817</v>
      </c>
      <c r="E135" s="100">
        <v>50777</v>
      </c>
      <c r="F135" s="101">
        <f>SUM(D135:E135)</f>
        <v>85594</v>
      </c>
      <c r="G135" s="43"/>
      <c r="H135" s="33"/>
    </row>
    <row r="136" spans="1:8" ht="12.75" customHeight="1">
      <c r="A136" s="143" t="s">
        <v>226</v>
      </c>
      <c r="B136" s="357"/>
      <c r="C136" s="144" t="s">
        <v>145</v>
      </c>
      <c r="D136" s="144" t="s">
        <v>145</v>
      </c>
      <c r="E136" s="144" t="s">
        <v>145</v>
      </c>
      <c r="F136" s="146">
        <v>5428</v>
      </c>
      <c r="G136" s="43"/>
      <c r="H136" s="33"/>
    </row>
    <row r="137" spans="1:8" ht="15" customHeight="1">
      <c r="A137" s="324" t="s">
        <v>43</v>
      </c>
      <c r="B137" s="325"/>
      <c r="C137" s="325"/>
      <c r="D137" s="325"/>
      <c r="E137" s="325"/>
      <c r="F137" s="326"/>
      <c r="G137" s="42"/>
      <c r="H137" s="33"/>
    </row>
    <row r="138" spans="1:8" ht="12.75" customHeight="1">
      <c r="A138" s="356" t="s">
        <v>44</v>
      </c>
      <c r="B138" s="322"/>
      <c r="C138" s="322"/>
      <c r="D138" s="322"/>
      <c r="E138" s="322"/>
      <c r="F138" s="323"/>
      <c r="G138" s="39"/>
      <c r="H138" s="33"/>
    </row>
    <row r="139" spans="1:8" ht="12.75" customHeight="1">
      <c r="A139" s="358" t="s">
        <v>45</v>
      </c>
      <c r="B139" s="359"/>
      <c r="C139" s="359"/>
      <c r="D139" s="359"/>
      <c r="E139" s="359"/>
      <c r="F139" s="360"/>
      <c r="G139" s="43"/>
      <c r="H139" s="33"/>
    </row>
    <row r="140" spans="1:8" ht="12.75" customHeight="1">
      <c r="A140" s="115" t="s">
        <v>110</v>
      </c>
      <c r="B140" s="308">
        <v>14000</v>
      </c>
      <c r="C140" s="96">
        <v>39</v>
      </c>
      <c r="D140" s="100">
        <v>6998</v>
      </c>
      <c r="E140" s="100">
        <v>843</v>
      </c>
      <c r="F140" s="101">
        <f>SUM(D140:E140)</f>
        <v>7841</v>
      </c>
      <c r="G140" s="43"/>
      <c r="H140" s="33"/>
    </row>
    <row r="141" spans="1:8" ht="12.75" customHeight="1">
      <c r="A141" s="119" t="s">
        <v>111</v>
      </c>
      <c r="B141" s="309"/>
      <c r="C141" s="96" t="s">
        <v>145</v>
      </c>
      <c r="D141" s="100" t="s">
        <v>166</v>
      </c>
      <c r="E141" s="100" t="s">
        <v>166</v>
      </c>
      <c r="F141" s="102">
        <v>1234</v>
      </c>
      <c r="G141" s="43"/>
      <c r="H141" s="33"/>
    </row>
    <row r="142" spans="1:8" ht="12.75" customHeight="1">
      <c r="A142" s="115" t="s">
        <v>112</v>
      </c>
      <c r="B142" s="308">
        <v>32583</v>
      </c>
      <c r="C142" s="96">
        <v>25</v>
      </c>
      <c r="D142" s="100">
        <v>22035</v>
      </c>
      <c r="E142" s="100">
        <v>5345</v>
      </c>
      <c r="F142" s="101">
        <f>SUM(D142:E142)</f>
        <v>27380</v>
      </c>
      <c r="G142" s="43"/>
      <c r="H142" s="33"/>
    </row>
    <row r="143" spans="1:8" ht="12.75" customHeight="1">
      <c r="A143" s="119" t="s">
        <v>113</v>
      </c>
      <c r="B143" s="309"/>
      <c r="C143" s="96" t="s">
        <v>145</v>
      </c>
      <c r="D143" s="96" t="s">
        <v>145</v>
      </c>
      <c r="E143" s="96" t="s">
        <v>145</v>
      </c>
      <c r="F143" s="102">
        <v>531</v>
      </c>
      <c r="G143" s="43"/>
      <c r="H143" s="33"/>
    </row>
    <row r="144" spans="1:8" ht="12.75" customHeight="1">
      <c r="A144" s="115" t="s">
        <v>114</v>
      </c>
      <c r="B144" s="307">
        <v>31701</v>
      </c>
      <c r="C144" s="96" t="s">
        <v>178</v>
      </c>
      <c r="D144" s="100">
        <v>16305</v>
      </c>
      <c r="E144" s="100">
        <v>7153</v>
      </c>
      <c r="F144" s="101">
        <f>SUM(D144:E144)</f>
        <v>23458</v>
      </c>
      <c r="G144" s="43"/>
      <c r="H144" s="33"/>
    </row>
    <row r="145" spans="1:8" ht="12.75" customHeight="1">
      <c r="A145" s="119" t="s">
        <v>115</v>
      </c>
      <c r="B145" s="307"/>
      <c r="C145" s="100">
        <v>1366</v>
      </c>
      <c r="D145" s="100">
        <v>30</v>
      </c>
      <c r="E145" s="100">
        <f>SUM(C145:D145)</f>
        <v>1396</v>
      </c>
      <c r="F145" s="102">
        <v>47</v>
      </c>
      <c r="G145" s="43"/>
      <c r="H145" s="33"/>
    </row>
    <row r="146" spans="1:8" ht="12.75" customHeight="1">
      <c r="A146" s="115" t="s">
        <v>116</v>
      </c>
      <c r="B146" s="307">
        <v>24239</v>
      </c>
      <c r="C146" s="96">
        <v>17</v>
      </c>
      <c r="D146" s="100">
        <v>8690</v>
      </c>
      <c r="E146" s="100">
        <v>12669</v>
      </c>
      <c r="F146" s="101">
        <f>SUM(D146:E146)</f>
        <v>21359</v>
      </c>
      <c r="G146" s="43"/>
      <c r="H146" s="33"/>
    </row>
    <row r="147" spans="1:8" s="166" customFormat="1" ht="12.75" customHeight="1" thickBot="1">
      <c r="A147" s="120" t="s">
        <v>117</v>
      </c>
      <c r="B147" s="330"/>
      <c r="C147" s="110" t="s">
        <v>145</v>
      </c>
      <c r="D147" s="110" t="s">
        <v>145</v>
      </c>
      <c r="E147" s="110" t="s">
        <v>145</v>
      </c>
      <c r="F147" s="111">
        <v>9</v>
      </c>
      <c r="G147" s="43"/>
      <c r="H147" s="160"/>
    </row>
    <row r="148" spans="1:8" ht="12.75" customHeight="1">
      <c r="A148" s="319" t="s">
        <v>48</v>
      </c>
      <c r="B148" s="320"/>
      <c r="C148" s="320"/>
      <c r="D148" s="320"/>
      <c r="E148" s="320"/>
      <c r="F148" s="321"/>
      <c r="G148" s="43"/>
      <c r="H148" s="33"/>
    </row>
    <row r="149" spans="1:8" ht="12.75" customHeight="1">
      <c r="A149" s="115" t="s">
        <v>215</v>
      </c>
      <c r="B149" s="308">
        <v>1197</v>
      </c>
      <c r="C149" s="96">
        <v>34.9</v>
      </c>
      <c r="D149" s="100">
        <v>961</v>
      </c>
      <c r="E149" s="100">
        <v>236</v>
      </c>
      <c r="F149" s="101">
        <f>SUM(D149:E149)</f>
        <v>1197</v>
      </c>
      <c r="G149" s="43"/>
      <c r="H149" s="33"/>
    </row>
    <row r="150" spans="1:8" ht="12.75" customHeight="1">
      <c r="A150" s="119" t="s">
        <v>123</v>
      </c>
      <c r="B150" s="309"/>
      <c r="C150" s="96" t="s">
        <v>145</v>
      </c>
      <c r="D150" s="96" t="s">
        <v>145</v>
      </c>
      <c r="E150" s="96" t="s">
        <v>145</v>
      </c>
      <c r="F150" s="102">
        <v>136</v>
      </c>
      <c r="G150" s="43"/>
      <c r="H150" s="33"/>
    </row>
    <row r="151" spans="1:8" ht="12.75" customHeight="1">
      <c r="A151" s="115" t="s">
        <v>183</v>
      </c>
      <c r="B151" s="308">
        <v>59803</v>
      </c>
      <c r="C151" s="96">
        <v>59.9</v>
      </c>
      <c r="D151" s="100">
        <v>15834</v>
      </c>
      <c r="E151" s="100">
        <v>33046</v>
      </c>
      <c r="F151" s="101">
        <f>SUM(D151:E151)</f>
        <v>48880</v>
      </c>
      <c r="G151" s="43"/>
      <c r="H151" s="33"/>
    </row>
    <row r="152" spans="1:8" ht="12.75" customHeight="1">
      <c r="A152" s="119" t="s">
        <v>123</v>
      </c>
      <c r="B152" s="309"/>
      <c r="C152" s="96" t="s">
        <v>145</v>
      </c>
      <c r="D152" s="96" t="s">
        <v>145</v>
      </c>
      <c r="E152" s="96" t="s">
        <v>145</v>
      </c>
      <c r="F152" s="102">
        <v>6695</v>
      </c>
      <c r="G152" s="43"/>
      <c r="H152" s="33"/>
    </row>
    <row r="153" spans="1:8" ht="12.75" customHeight="1">
      <c r="A153" s="115" t="s">
        <v>118</v>
      </c>
      <c r="B153" s="308">
        <v>20000</v>
      </c>
      <c r="C153" s="96">
        <v>20</v>
      </c>
      <c r="D153" s="100">
        <v>6843</v>
      </c>
      <c r="E153" s="100">
        <v>2372</v>
      </c>
      <c r="F153" s="101">
        <f>SUM(D153:E153)</f>
        <v>9215</v>
      </c>
      <c r="G153" s="43"/>
      <c r="H153" s="33"/>
    </row>
    <row r="154" spans="1:8" ht="12.75" customHeight="1">
      <c r="A154" s="119" t="s">
        <v>111</v>
      </c>
      <c r="B154" s="309"/>
      <c r="C154" s="96" t="s">
        <v>145</v>
      </c>
      <c r="D154" s="100" t="s">
        <v>166</v>
      </c>
      <c r="E154" s="100" t="s">
        <v>166</v>
      </c>
      <c r="F154" s="102">
        <v>1406</v>
      </c>
      <c r="G154" s="43"/>
      <c r="H154" s="33"/>
    </row>
    <row r="155" spans="1:8" ht="12.75" customHeight="1">
      <c r="A155" s="115" t="s">
        <v>150</v>
      </c>
      <c r="B155" s="307">
        <v>31000</v>
      </c>
      <c r="C155" s="96">
        <v>150</v>
      </c>
      <c r="D155" s="100">
        <v>1829</v>
      </c>
      <c r="E155" s="100">
        <v>13714</v>
      </c>
      <c r="F155" s="101">
        <f>SUM(D155:E155)</f>
        <v>15543</v>
      </c>
      <c r="G155" s="43"/>
      <c r="H155" s="33"/>
    </row>
    <row r="156" spans="1:8" ht="12.75" customHeight="1">
      <c r="A156" s="119" t="s">
        <v>111</v>
      </c>
      <c r="B156" s="308"/>
      <c r="C156" s="174">
        <v>5234</v>
      </c>
      <c r="D156" s="174" t="s">
        <v>145</v>
      </c>
      <c r="E156" s="174">
        <f>C156</f>
        <v>5234</v>
      </c>
      <c r="F156" s="146">
        <v>2679</v>
      </c>
      <c r="G156" s="43"/>
      <c r="H156" s="33"/>
    </row>
    <row r="157" spans="1:8" ht="12.75" customHeight="1">
      <c r="A157" s="115" t="s">
        <v>119</v>
      </c>
      <c r="B157" s="307">
        <v>50480</v>
      </c>
      <c r="C157" s="96">
        <v>145</v>
      </c>
      <c r="D157" s="100">
        <v>14970</v>
      </c>
      <c r="E157" s="100">
        <v>28832</v>
      </c>
      <c r="F157" s="101">
        <f>SUM(D157:E157)</f>
        <v>43802</v>
      </c>
      <c r="G157" s="43"/>
      <c r="H157" s="33"/>
    </row>
    <row r="158" spans="1:8" ht="12.75" customHeight="1">
      <c r="A158" s="119" t="s">
        <v>120</v>
      </c>
      <c r="B158" s="308"/>
      <c r="C158" s="144" t="s">
        <v>145</v>
      </c>
      <c r="D158" s="144" t="s">
        <v>145</v>
      </c>
      <c r="E158" s="144" t="s">
        <v>145</v>
      </c>
      <c r="F158" s="145" t="s">
        <v>145</v>
      </c>
      <c r="G158" s="43"/>
      <c r="H158" s="33"/>
    </row>
    <row r="159" spans="1:8" ht="12.75" customHeight="1">
      <c r="A159" s="185" t="s">
        <v>241</v>
      </c>
      <c r="B159" s="307">
        <v>820</v>
      </c>
      <c r="C159" s="96">
        <v>45</v>
      </c>
      <c r="D159" s="100">
        <v>447</v>
      </c>
      <c r="E159" s="100">
        <v>53</v>
      </c>
      <c r="F159" s="101">
        <f>SUM(D159:E159)</f>
        <v>500</v>
      </c>
      <c r="G159" s="43"/>
      <c r="H159" s="33"/>
    </row>
    <row r="160" spans="1:8" ht="12.75" customHeight="1">
      <c r="A160" s="186" t="s">
        <v>185</v>
      </c>
      <c r="B160" s="307"/>
      <c r="C160" s="96" t="s">
        <v>145</v>
      </c>
      <c r="D160" s="96" t="s">
        <v>145</v>
      </c>
      <c r="E160" s="96" t="s">
        <v>145</v>
      </c>
      <c r="F160" s="97" t="s">
        <v>145</v>
      </c>
      <c r="G160" s="43"/>
      <c r="H160" s="33"/>
    </row>
    <row r="161" spans="1:8" ht="12.75" customHeight="1">
      <c r="A161" s="185" t="s">
        <v>242</v>
      </c>
      <c r="B161" s="307">
        <v>9590</v>
      </c>
      <c r="C161" s="96">
        <v>79</v>
      </c>
      <c r="D161" s="100">
        <v>1108</v>
      </c>
      <c r="E161" s="100">
        <v>4499</v>
      </c>
      <c r="F161" s="101">
        <f>SUM(D161:E161)</f>
        <v>5607</v>
      </c>
      <c r="G161" s="43"/>
      <c r="H161" s="33"/>
    </row>
    <row r="162" spans="1:8" ht="12.75" customHeight="1">
      <c r="A162" s="186" t="s">
        <v>185</v>
      </c>
      <c r="B162" s="307"/>
      <c r="C162" s="96" t="s">
        <v>145</v>
      </c>
      <c r="D162" s="96" t="s">
        <v>145</v>
      </c>
      <c r="E162" s="96" t="s">
        <v>145</v>
      </c>
      <c r="F162" s="97" t="s">
        <v>145</v>
      </c>
      <c r="G162" s="43"/>
      <c r="H162" s="33"/>
    </row>
    <row r="163" spans="1:8" ht="12.75" customHeight="1">
      <c r="A163" s="115" t="s">
        <v>121</v>
      </c>
      <c r="B163" s="307">
        <v>33380</v>
      </c>
      <c r="C163" s="96">
        <v>179</v>
      </c>
      <c r="D163" s="100">
        <v>4034</v>
      </c>
      <c r="E163" s="100">
        <v>20624</v>
      </c>
      <c r="F163" s="101">
        <f>SUM(D163:E163)</f>
        <v>24658</v>
      </c>
      <c r="G163" s="43"/>
      <c r="H163" s="33"/>
    </row>
    <row r="164" spans="1:8" ht="12.75" customHeight="1">
      <c r="A164" s="119" t="s">
        <v>120</v>
      </c>
      <c r="B164" s="307"/>
      <c r="C164" s="96" t="s">
        <v>145</v>
      </c>
      <c r="D164" s="96" t="s">
        <v>145</v>
      </c>
      <c r="E164" s="96" t="s">
        <v>145</v>
      </c>
      <c r="F164" s="97" t="s">
        <v>145</v>
      </c>
      <c r="G164" s="43"/>
      <c r="H164" s="33"/>
    </row>
    <row r="165" spans="1:8" ht="12.75" customHeight="1">
      <c r="A165" s="115" t="s">
        <v>273</v>
      </c>
      <c r="B165" s="307">
        <v>11040</v>
      </c>
      <c r="C165" s="96">
        <v>219</v>
      </c>
      <c r="D165" s="100">
        <v>0</v>
      </c>
      <c r="E165" s="100">
        <v>7083</v>
      </c>
      <c r="F165" s="101">
        <f>SUM(D165:E165)</f>
        <v>7083</v>
      </c>
      <c r="G165" s="43"/>
      <c r="H165" s="33"/>
    </row>
    <row r="166" spans="1:8" ht="12.75" customHeight="1">
      <c r="A166" s="119" t="s">
        <v>120</v>
      </c>
      <c r="B166" s="307"/>
      <c r="C166" s="96" t="s">
        <v>145</v>
      </c>
      <c r="D166" s="96" t="s">
        <v>145</v>
      </c>
      <c r="E166" s="96" t="s">
        <v>145</v>
      </c>
      <c r="F166" s="97" t="s">
        <v>145</v>
      </c>
      <c r="G166" s="43"/>
      <c r="H166" s="33"/>
    </row>
    <row r="167" spans="1:8" ht="12.75" customHeight="1">
      <c r="A167" s="115" t="s">
        <v>274</v>
      </c>
      <c r="B167" s="307">
        <v>17860</v>
      </c>
      <c r="C167" s="96">
        <v>29</v>
      </c>
      <c r="D167" s="100">
        <v>0</v>
      </c>
      <c r="E167" s="100">
        <v>10587</v>
      </c>
      <c r="F167" s="101">
        <f>SUM(D167:E167)</f>
        <v>10587</v>
      </c>
      <c r="G167" s="43"/>
      <c r="H167" s="33"/>
    </row>
    <row r="168" spans="1:8" ht="12.75" customHeight="1">
      <c r="A168" s="119" t="s">
        <v>120</v>
      </c>
      <c r="B168" s="307"/>
      <c r="C168" s="96" t="s">
        <v>145</v>
      </c>
      <c r="D168" s="96" t="s">
        <v>145</v>
      </c>
      <c r="E168" s="96" t="s">
        <v>145</v>
      </c>
      <c r="F168" s="97" t="s">
        <v>145</v>
      </c>
      <c r="G168" s="43"/>
      <c r="H168" s="33"/>
    </row>
    <row r="169" spans="1:8" ht="12.75" customHeight="1">
      <c r="A169" s="115" t="s">
        <v>275</v>
      </c>
      <c r="B169" s="307">
        <f>B163+B165+B167</f>
        <v>62280</v>
      </c>
      <c r="C169" s="96" t="s">
        <v>166</v>
      </c>
      <c r="D169" s="100" t="s">
        <v>166</v>
      </c>
      <c r="E169" s="100" t="s">
        <v>166</v>
      </c>
      <c r="F169" s="101">
        <f>F163+F165+F167</f>
        <v>42328</v>
      </c>
      <c r="G169" s="43"/>
      <c r="H169" s="33"/>
    </row>
    <row r="170" spans="1:8" ht="12.75" customHeight="1">
      <c r="A170" s="119" t="s">
        <v>120</v>
      </c>
      <c r="B170" s="307"/>
      <c r="C170" s="96" t="s">
        <v>145</v>
      </c>
      <c r="D170" s="96" t="s">
        <v>145</v>
      </c>
      <c r="E170" s="96" t="s">
        <v>145</v>
      </c>
      <c r="F170" s="97" t="s">
        <v>145</v>
      </c>
      <c r="G170" s="43"/>
      <c r="H170" s="33"/>
    </row>
    <row r="171" spans="1:8" ht="12.75" customHeight="1">
      <c r="A171" s="115" t="s">
        <v>276</v>
      </c>
      <c r="B171" s="307">
        <v>33850</v>
      </c>
      <c r="C171" s="96">
        <v>45</v>
      </c>
      <c r="D171" s="100">
        <v>2142</v>
      </c>
      <c r="E171" s="100">
        <v>22076</v>
      </c>
      <c r="F171" s="101">
        <f>SUM(D171:E171)</f>
        <v>24218</v>
      </c>
      <c r="G171" s="43"/>
      <c r="H171" s="33"/>
    </row>
    <row r="172" spans="1:8" ht="12.75" customHeight="1">
      <c r="A172" s="143" t="s">
        <v>185</v>
      </c>
      <c r="B172" s="308"/>
      <c r="C172" s="144" t="s">
        <v>145</v>
      </c>
      <c r="D172" s="144" t="s">
        <v>145</v>
      </c>
      <c r="E172" s="144" t="s">
        <v>145</v>
      </c>
      <c r="F172" s="145" t="s">
        <v>145</v>
      </c>
      <c r="G172" s="43"/>
      <c r="H172" s="33"/>
    </row>
    <row r="173" spans="1:8" ht="12.75" customHeight="1">
      <c r="A173" s="115" t="s">
        <v>197</v>
      </c>
      <c r="B173" s="308">
        <v>46000</v>
      </c>
      <c r="C173" s="96">
        <v>29</v>
      </c>
      <c r="D173" s="100">
        <v>15216</v>
      </c>
      <c r="E173" s="100">
        <v>22239</v>
      </c>
      <c r="F173" s="101">
        <f>SUM(D173:E173)</f>
        <v>37455</v>
      </c>
      <c r="G173" s="43"/>
      <c r="H173" s="33"/>
    </row>
    <row r="174" spans="1:8" ht="12.75" customHeight="1">
      <c r="A174" s="119" t="s">
        <v>123</v>
      </c>
      <c r="B174" s="331"/>
      <c r="C174" s="144" t="s">
        <v>145</v>
      </c>
      <c r="D174" s="144" t="s">
        <v>145</v>
      </c>
      <c r="E174" s="144" t="s">
        <v>145</v>
      </c>
      <c r="F174" s="146">
        <v>3323</v>
      </c>
      <c r="G174" s="43"/>
      <c r="H174" s="33"/>
    </row>
    <row r="175" spans="1:8" ht="12.75" customHeight="1">
      <c r="A175" s="185" t="s">
        <v>230</v>
      </c>
      <c r="B175" s="307">
        <v>49600</v>
      </c>
      <c r="C175" s="96">
        <v>105</v>
      </c>
      <c r="D175" s="100">
        <v>10177</v>
      </c>
      <c r="E175" s="100">
        <v>24330</v>
      </c>
      <c r="F175" s="101">
        <f>SUM(D175:E175)</f>
        <v>34507</v>
      </c>
      <c r="G175" s="43"/>
      <c r="H175" s="33"/>
    </row>
    <row r="176" spans="1:8" ht="12.75" customHeight="1">
      <c r="A176" s="184" t="s">
        <v>111</v>
      </c>
      <c r="B176" s="307"/>
      <c r="C176" s="100">
        <v>6833</v>
      </c>
      <c r="D176" s="96" t="s">
        <v>166</v>
      </c>
      <c r="E176" s="100">
        <f>C176</f>
        <v>6833</v>
      </c>
      <c r="F176" s="102">
        <v>5898</v>
      </c>
      <c r="G176" s="43"/>
      <c r="H176" s="33"/>
    </row>
    <row r="177" spans="1:8" ht="12.75" customHeight="1">
      <c r="A177" s="115" t="s">
        <v>122</v>
      </c>
      <c r="B177" s="331">
        <v>54710</v>
      </c>
      <c r="C177" s="165">
        <v>49.5</v>
      </c>
      <c r="D177" s="135">
        <v>10696</v>
      </c>
      <c r="E177" s="135">
        <v>35846</v>
      </c>
      <c r="F177" s="136">
        <f>SUM(D177:E177)</f>
        <v>46542</v>
      </c>
      <c r="G177" s="43"/>
      <c r="H177" s="33"/>
    </row>
    <row r="178" spans="1:8" ht="12.75" customHeight="1">
      <c r="A178" s="119" t="s">
        <v>120</v>
      </c>
      <c r="B178" s="309"/>
      <c r="C178" s="96" t="s">
        <v>145</v>
      </c>
      <c r="D178" s="96" t="s">
        <v>145</v>
      </c>
      <c r="E178" s="96" t="s">
        <v>145</v>
      </c>
      <c r="F178" s="97" t="s">
        <v>145</v>
      </c>
      <c r="G178" s="43"/>
      <c r="H178" s="33"/>
    </row>
    <row r="179" spans="1:8" ht="12.75" customHeight="1">
      <c r="A179" s="313" t="s">
        <v>46</v>
      </c>
      <c r="B179" s="314"/>
      <c r="C179" s="314"/>
      <c r="D179" s="314"/>
      <c r="E179" s="314"/>
      <c r="F179" s="348"/>
      <c r="G179" s="39"/>
      <c r="H179" s="33"/>
    </row>
    <row r="180" spans="1:8" ht="12.75" customHeight="1">
      <c r="A180" s="115" t="s">
        <v>172</v>
      </c>
      <c r="B180" s="307">
        <v>25000</v>
      </c>
      <c r="C180" s="96">
        <v>18</v>
      </c>
      <c r="D180" s="100">
        <v>307</v>
      </c>
      <c r="E180" s="100">
        <v>65</v>
      </c>
      <c r="F180" s="101">
        <f>SUM(D180:E180)</f>
        <v>372</v>
      </c>
      <c r="G180" s="43"/>
      <c r="H180" s="33"/>
    </row>
    <row r="181" spans="1:8" ht="12.75" customHeight="1">
      <c r="A181" s="119" t="s">
        <v>173</v>
      </c>
      <c r="B181" s="307"/>
      <c r="C181" s="100">
        <v>22229</v>
      </c>
      <c r="D181" s="100" t="s">
        <v>166</v>
      </c>
      <c r="E181" s="100">
        <f>C181</f>
        <v>22229</v>
      </c>
      <c r="F181" s="102">
        <v>140</v>
      </c>
      <c r="G181" s="43"/>
      <c r="H181" s="33"/>
    </row>
    <row r="182" spans="1:8" ht="12.75" customHeight="1">
      <c r="A182" s="189" t="s">
        <v>277</v>
      </c>
      <c r="B182" s="307">
        <v>27970</v>
      </c>
      <c r="C182" s="96">
        <v>70</v>
      </c>
      <c r="D182" s="100">
        <v>2415</v>
      </c>
      <c r="E182" s="100">
        <v>18464</v>
      </c>
      <c r="F182" s="101">
        <f>SUM(D182:E182)</f>
        <v>20879</v>
      </c>
      <c r="G182" s="43"/>
      <c r="H182" s="33"/>
    </row>
    <row r="183" spans="1:8" ht="12.75" customHeight="1">
      <c r="A183" s="119" t="s">
        <v>185</v>
      </c>
      <c r="B183" s="307"/>
      <c r="C183" s="96" t="s">
        <v>145</v>
      </c>
      <c r="D183" s="96" t="s">
        <v>145</v>
      </c>
      <c r="E183" s="96" t="s">
        <v>145</v>
      </c>
      <c r="F183" s="97" t="s">
        <v>145</v>
      </c>
      <c r="G183" s="43"/>
      <c r="H183" s="33"/>
    </row>
    <row r="184" spans="1:8" ht="15" customHeight="1">
      <c r="A184" s="189" t="s">
        <v>278</v>
      </c>
      <c r="B184" s="307">
        <v>42200</v>
      </c>
      <c r="C184" s="96">
        <v>300</v>
      </c>
      <c r="D184" s="100">
        <v>41950</v>
      </c>
      <c r="E184" s="100">
        <v>0</v>
      </c>
      <c r="F184" s="101">
        <f>SUM(D184:E184)</f>
        <v>41950</v>
      </c>
      <c r="G184" s="35"/>
      <c r="H184" s="33"/>
    </row>
    <row r="185" spans="1:8" ht="13.5" thickBot="1">
      <c r="A185" s="120" t="s">
        <v>279</v>
      </c>
      <c r="B185" s="330"/>
      <c r="C185" s="110" t="s">
        <v>145</v>
      </c>
      <c r="D185" s="110" t="s">
        <v>145</v>
      </c>
      <c r="E185" s="110" t="s">
        <v>145</v>
      </c>
      <c r="F185" s="190" t="s">
        <v>145</v>
      </c>
      <c r="G185" s="33"/>
      <c r="H185" s="33"/>
    </row>
    <row r="186" spans="1:15" ht="12.75" customHeight="1">
      <c r="A186" s="355"/>
      <c r="B186" s="355"/>
      <c r="C186" s="354"/>
      <c r="D186" s="354"/>
      <c r="E186" s="354"/>
      <c r="F186" s="354"/>
      <c r="G186" s="149"/>
      <c r="H186" s="148"/>
      <c r="I186" s="148"/>
      <c r="J186" s="148"/>
      <c r="K186" s="148"/>
      <c r="L186" s="148"/>
      <c r="M186" s="148"/>
      <c r="N186" s="148"/>
      <c r="O186" s="148"/>
    </row>
    <row r="187" spans="1:15" ht="13.5" thickBot="1">
      <c r="A187" s="355"/>
      <c r="B187" s="355"/>
      <c r="C187" s="354"/>
      <c r="D187" s="354"/>
      <c r="E187" s="354"/>
      <c r="F187" s="354"/>
      <c r="G187" s="148"/>
      <c r="H187" s="148"/>
      <c r="I187" s="148"/>
      <c r="J187" s="148"/>
      <c r="K187" s="148"/>
      <c r="L187" s="148"/>
      <c r="M187" s="148"/>
      <c r="N187" s="148"/>
      <c r="O187" s="148"/>
    </row>
    <row r="188" spans="1:15" ht="12.75">
      <c r="A188" s="351" t="s">
        <v>171</v>
      </c>
      <c r="B188" s="352"/>
      <c r="C188" s="352"/>
      <c r="D188" s="352"/>
      <c r="E188" s="352"/>
      <c r="F188" s="353"/>
      <c r="G188" s="157"/>
      <c r="H188" s="37"/>
      <c r="I188" s="150"/>
      <c r="J188" s="151"/>
      <c r="K188" s="151"/>
      <c r="L188" s="151"/>
      <c r="M188" s="151"/>
      <c r="N188" s="151"/>
      <c r="O188" s="151"/>
    </row>
    <row r="189" spans="1:15" ht="12.75">
      <c r="A189" s="346" t="s">
        <v>63</v>
      </c>
      <c r="B189" s="347"/>
      <c r="C189" s="333" t="s">
        <v>7</v>
      </c>
      <c r="D189" s="334"/>
      <c r="E189" s="335" t="s">
        <v>148</v>
      </c>
      <c r="F189" s="336"/>
      <c r="G189" s="158"/>
      <c r="H189" s="158"/>
      <c r="I189" s="150"/>
      <c r="J189" s="151"/>
      <c r="K189" s="151"/>
      <c r="L189" s="151"/>
      <c r="M189" s="151"/>
      <c r="N189" s="151"/>
      <c r="O189" s="151"/>
    </row>
    <row r="190" spans="1:8" ht="12.75">
      <c r="A190" s="346" t="s">
        <v>14</v>
      </c>
      <c r="B190" s="347"/>
      <c r="C190" s="268"/>
      <c r="D190" s="269"/>
      <c r="E190" s="337"/>
      <c r="F190" s="338"/>
      <c r="G190" s="159"/>
      <c r="H190" s="158"/>
    </row>
    <row r="191" spans="1:8" ht="24" customHeight="1">
      <c r="A191" s="164" t="s">
        <v>179</v>
      </c>
      <c r="B191" s="161"/>
      <c r="C191" s="339">
        <v>89100</v>
      </c>
      <c r="D191" s="340"/>
      <c r="E191" s="343">
        <v>89100</v>
      </c>
      <c r="F191" s="344"/>
      <c r="G191" s="162"/>
      <c r="H191" s="160"/>
    </row>
    <row r="192" spans="1:8" ht="13.5" thickBot="1">
      <c r="A192" s="349" t="s">
        <v>180</v>
      </c>
      <c r="B192" s="350"/>
      <c r="C192" s="341"/>
      <c r="D192" s="342"/>
      <c r="E192" s="341"/>
      <c r="F192" s="345"/>
      <c r="G192" s="163"/>
      <c r="H192" s="160"/>
    </row>
    <row r="193" spans="1:8" ht="12.75">
      <c r="A193" s="34"/>
      <c r="B193" s="33"/>
      <c r="C193" s="33"/>
      <c r="D193" s="33"/>
      <c r="E193" s="33"/>
      <c r="F193" s="33"/>
      <c r="G193" s="33"/>
      <c r="H193" s="33"/>
    </row>
    <row r="194" spans="1:8" ht="12.75" customHeight="1">
      <c r="A194" s="332" t="s">
        <v>182</v>
      </c>
      <c r="B194" s="332"/>
      <c r="C194" s="332"/>
      <c r="D194" s="332"/>
      <c r="E194" s="332"/>
      <c r="F194" s="332"/>
      <c r="G194" s="33"/>
      <c r="H194" s="33"/>
    </row>
    <row r="195" spans="1:8" ht="12.75">
      <c r="A195" s="332"/>
      <c r="B195" s="332"/>
      <c r="C195" s="332"/>
      <c r="D195" s="332"/>
      <c r="E195" s="332"/>
      <c r="F195" s="332"/>
      <c r="G195" s="33"/>
      <c r="H195" s="33"/>
    </row>
    <row r="196" spans="1:8" ht="12.75">
      <c r="A196" s="34"/>
      <c r="B196" s="33"/>
      <c r="C196" s="33"/>
      <c r="D196" s="33"/>
      <c r="E196" s="33"/>
      <c r="F196" s="33"/>
      <c r="G196" s="33"/>
      <c r="H196" s="33"/>
    </row>
    <row r="197" spans="1:8" ht="12.75">
      <c r="A197" s="34"/>
      <c r="B197" s="33"/>
      <c r="C197" s="33"/>
      <c r="D197" s="33"/>
      <c r="E197" s="33"/>
      <c r="F197" s="33"/>
      <c r="G197" s="33"/>
      <c r="H197" s="33"/>
    </row>
    <row r="198" spans="1:8" ht="12.75">
      <c r="A198" s="34"/>
      <c r="B198" s="33"/>
      <c r="C198" s="33"/>
      <c r="D198" s="33"/>
      <c r="E198" s="33"/>
      <c r="F198" s="33"/>
      <c r="G198" s="33"/>
      <c r="H198" s="33"/>
    </row>
    <row r="199" spans="1:8" ht="12.75">
      <c r="A199" s="34"/>
      <c r="B199" s="33"/>
      <c r="C199" s="33"/>
      <c r="D199" s="33"/>
      <c r="E199" s="33"/>
      <c r="F199" s="33"/>
      <c r="G199" s="33"/>
      <c r="H199" s="33"/>
    </row>
    <row r="200" spans="1:8" ht="12.75">
      <c r="A200" s="34"/>
      <c r="B200" s="33"/>
      <c r="C200" s="33"/>
      <c r="D200" s="33"/>
      <c r="E200" s="33"/>
      <c r="F200" s="33"/>
      <c r="G200" s="33"/>
      <c r="H200" s="33"/>
    </row>
    <row r="201" spans="1:8" ht="12.75">
      <c r="A201" s="34"/>
      <c r="B201" s="33"/>
      <c r="C201" s="33"/>
      <c r="D201" s="33"/>
      <c r="E201" s="33"/>
      <c r="F201" s="33"/>
      <c r="G201" s="33"/>
      <c r="H201" s="33"/>
    </row>
    <row r="202" spans="1:8" ht="12.75">
      <c r="A202" s="34"/>
      <c r="B202" s="33"/>
      <c r="C202" s="33"/>
      <c r="D202" s="33"/>
      <c r="E202" s="33"/>
      <c r="F202" s="33"/>
      <c r="G202" s="33"/>
      <c r="H202" s="33"/>
    </row>
    <row r="203" spans="1:8" ht="12.75">
      <c r="A203" s="34"/>
      <c r="B203" s="33"/>
      <c r="C203" s="33"/>
      <c r="D203" s="33"/>
      <c r="E203" s="33"/>
      <c r="F203" s="33"/>
      <c r="G203" s="33"/>
      <c r="H203" s="33"/>
    </row>
    <row r="204" spans="1:8" ht="12.75">
      <c r="A204" s="34"/>
      <c r="B204" s="33"/>
      <c r="C204" s="33"/>
      <c r="D204" s="33"/>
      <c r="E204" s="33"/>
      <c r="F204" s="33"/>
      <c r="G204" s="33"/>
      <c r="H204" s="33"/>
    </row>
    <row r="205" spans="1:8" ht="12.75">
      <c r="A205" s="34"/>
      <c r="B205" s="33"/>
      <c r="C205" s="33"/>
      <c r="D205" s="33"/>
      <c r="E205" s="33"/>
      <c r="F205" s="33"/>
      <c r="G205" s="33"/>
      <c r="H205" s="33"/>
    </row>
    <row r="206" spans="1:8" ht="12.75">
      <c r="A206" s="34"/>
      <c r="B206" s="33"/>
      <c r="C206" s="33"/>
      <c r="D206" s="33"/>
      <c r="E206" s="33"/>
      <c r="F206" s="33"/>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sheetData>
  <mergeCells count="129">
    <mergeCell ref="B180:B181"/>
    <mergeCell ref="B120:B121"/>
    <mergeCell ref="A116:F116"/>
    <mergeCell ref="A117:F117"/>
    <mergeCell ref="B122:B123"/>
    <mergeCell ref="B124:F125"/>
    <mergeCell ref="B135:B136"/>
    <mergeCell ref="B130:B131"/>
    <mergeCell ref="B146:B147"/>
    <mergeCell ref="B142:B143"/>
    <mergeCell ref="B144:B145"/>
    <mergeCell ref="B140:B141"/>
    <mergeCell ref="B126:B127"/>
    <mergeCell ref="A139:F139"/>
    <mergeCell ref="B132:B133"/>
    <mergeCell ref="A134:F134"/>
    <mergeCell ref="A115:F115"/>
    <mergeCell ref="B118:B119"/>
    <mergeCell ref="B92:B93"/>
    <mergeCell ref="B77:B78"/>
    <mergeCell ref="B88:B89"/>
    <mergeCell ref="B86:B87"/>
    <mergeCell ref="A83:F83"/>
    <mergeCell ref="B84:B85"/>
    <mergeCell ref="B81:B82"/>
    <mergeCell ref="B90:B91"/>
    <mergeCell ref="B111:B112"/>
    <mergeCell ref="A107:F107"/>
    <mergeCell ref="B108:B109"/>
    <mergeCell ref="A110:F110"/>
    <mergeCell ref="G60:G61"/>
    <mergeCell ref="G46:G47"/>
    <mergeCell ref="G58:G59"/>
    <mergeCell ref="G56:G57"/>
    <mergeCell ref="B42:B43"/>
    <mergeCell ref="B70:B71"/>
    <mergeCell ref="B50:B51"/>
    <mergeCell ref="B56:B57"/>
    <mergeCell ref="B64:B65"/>
    <mergeCell ref="B66:B67"/>
    <mergeCell ref="B68:B69"/>
    <mergeCell ref="B46:B47"/>
    <mergeCell ref="B62:B63"/>
    <mergeCell ref="B54:B55"/>
    <mergeCell ref="G34:G35"/>
    <mergeCell ref="B36:B37"/>
    <mergeCell ref="G36:G37"/>
    <mergeCell ref="B34:B35"/>
    <mergeCell ref="A2:G2"/>
    <mergeCell ref="B4:B5"/>
    <mergeCell ref="B32:B33"/>
    <mergeCell ref="B30:B31"/>
    <mergeCell ref="G10:G11"/>
    <mergeCell ref="G6:G7"/>
    <mergeCell ref="G30:G31"/>
    <mergeCell ref="B6:B7"/>
    <mergeCell ref="B8:B9"/>
    <mergeCell ref="G21:G22"/>
    <mergeCell ref="G12:G13"/>
    <mergeCell ref="B18:B19"/>
    <mergeCell ref="A3:F3"/>
    <mergeCell ref="G14:G15"/>
    <mergeCell ref="G16:G17"/>
    <mergeCell ref="A27:F27"/>
    <mergeCell ref="B21:B22"/>
    <mergeCell ref="B10:B11"/>
    <mergeCell ref="B12:B13"/>
    <mergeCell ref="B16:B17"/>
    <mergeCell ref="A25:F25"/>
    <mergeCell ref="A20:F20"/>
    <mergeCell ref="A26:F26"/>
    <mergeCell ref="B14:B15"/>
    <mergeCell ref="B28:B29"/>
    <mergeCell ref="A138:F138"/>
    <mergeCell ref="B60:B61"/>
    <mergeCell ref="B48:B49"/>
    <mergeCell ref="B44:B45"/>
    <mergeCell ref="B58:B59"/>
    <mergeCell ref="B52:B53"/>
    <mergeCell ref="A129:F129"/>
    <mergeCell ref="B38:B39"/>
    <mergeCell ref="B40:B41"/>
    <mergeCell ref="A192:B192"/>
    <mergeCell ref="A188:F188"/>
    <mergeCell ref="A190:B190"/>
    <mergeCell ref="E186:F187"/>
    <mergeCell ref="A186:B186"/>
    <mergeCell ref="A187:B187"/>
    <mergeCell ref="C186:D187"/>
    <mergeCell ref="A194:F195"/>
    <mergeCell ref="B151:B152"/>
    <mergeCell ref="C189:D190"/>
    <mergeCell ref="E189:F190"/>
    <mergeCell ref="C191:D192"/>
    <mergeCell ref="E191:F192"/>
    <mergeCell ref="A189:B189"/>
    <mergeCell ref="B161:B162"/>
    <mergeCell ref="B153:B154"/>
    <mergeCell ref="A179:F179"/>
    <mergeCell ref="B184:B185"/>
    <mergeCell ref="B149:B150"/>
    <mergeCell ref="B173:B174"/>
    <mergeCell ref="B171:B172"/>
    <mergeCell ref="B177:B178"/>
    <mergeCell ref="B175:B176"/>
    <mergeCell ref="B165:B166"/>
    <mergeCell ref="B167:B168"/>
    <mergeCell ref="B169:B170"/>
    <mergeCell ref="B182:B183"/>
    <mergeCell ref="B75:B76"/>
    <mergeCell ref="B159:B160"/>
    <mergeCell ref="B163:B164"/>
    <mergeCell ref="B157:B158"/>
    <mergeCell ref="A148:F148"/>
    <mergeCell ref="A128:F128"/>
    <mergeCell ref="A137:F137"/>
    <mergeCell ref="B155:B156"/>
    <mergeCell ref="A103:F103"/>
    <mergeCell ref="B113:F114"/>
    <mergeCell ref="B73:B74"/>
    <mergeCell ref="B105:B106"/>
    <mergeCell ref="B79:B80"/>
    <mergeCell ref="A72:F72"/>
    <mergeCell ref="A104:F104"/>
    <mergeCell ref="B94:B95"/>
    <mergeCell ref="A96:F96"/>
    <mergeCell ref="B99:B100"/>
    <mergeCell ref="B101:B102"/>
    <mergeCell ref="B97:B98"/>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6" r:id="rId2"/>
  <rowBreaks count="2" manualBreakCount="2">
    <brk id="71" max="7" man="1"/>
    <brk id="14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2002-12-04T07:45:40Z</cp:lastPrinted>
  <dcterms:created xsi:type="dcterms:W3CDTF">1999-03-29T09:51:01Z</dcterms:created>
  <dcterms:modified xsi:type="dcterms:W3CDTF">2002-12-04T10:44:00Z</dcterms:modified>
  <cp:category/>
  <cp:version/>
  <cp:contentType/>
  <cp:contentStatus/>
</cp:coreProperties>
</file>